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O:\Tech_ECOS-GEM\GEM Ansøgninger\NNF ansøgning\0 Virtuel rejse_projektmappe funded\Exceldata\Praktisk feltbog øvelser\"/>
    </mc:Choice>
  </mc:AlternateContent>
  <xr:revisionPtr revIDLastSave="0" documentId="8_{96D61424-05DF-4847-8BC1-09FC8239B782}" xr6:coauthVersionLast="47" xr6:coauthVersionMax="47" xr10:uidLastSave="{00000000-0000-0000-0000-000000000000}"/>
  <bookViews>
    <workbookView xWindow="28680" yWindow="-120" windowWidth="29040" windowHeight="15720" xr2:uid="{F7FE340E-66E7-43BD-893A-DA73A7FD5B0A}"/>
  </bookViews>
  <sheets>
    <sheet name="Sammenligningsgrafer" sheetId="6" r:id="rId1"/>
    <sheet name="Larveudbrud" sheetId="7" r:id="rId2"/>
    <sheet name="2011" sheetId="3" r:id="rId3"/>
    <sheet name="2012" sheetId="4" r:id="rId4"/>
    <sheet name="2013" sheetId="2" r:id="rId5"/>
    <sheet name="2020" sheetId="5" r:id="rId6"/>
    <sheet name="2023" sheetId="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" i="1" l="1"/>
  <c r="R3" i="5"/>
  <c r="R4" i="5"/>
  <c r="R5" i="5"/>
  <c r="R6" i="5"/>
  <c r="R7" i="5"/>
  <c r="R8" i="5"/>
  <c r="R9" i="5"/>
  <c r="R10" i="5"/>
  <c r="R12" i="5"/>
  <c r="R2" i="5"/>
  <c r="R13" i="2"/>
  <c r="R16" i="4"/>
  <c r="R3" i="4"/>
  <c r="R4" i="4"/>
  <c r="R5" i="4"/>
  <c r="R6" i="4"/>
  <c r="R7" i="4"/>
  <c r="R8" i="4"/>
  <c r="R9" i="4"/>
  <c r="R10" i="4"/>
  <c r="R11" i="4"/>
  <c r="R12" i="4"/>
  <c r="R13" i="4"/>
  <c r="R2" i="4"/>
  <c r="R12" i="3"/>
  <c r="R3" i="3"/>
  <c r="R4" i="3"/>
  <c r="R5" i="3"/>
  <c r="R6" i="3"/>
  <c r="R7" i="3"/>
  <c r="R8" i="3"/>
  <c r="R9" i="3"/>
  <c r="R10" i="3"/>
  <c r="R2" i="3"/>
  <c r="D3" i="7"/>
  <c r="D4" i="7"/>
  <c r="D5" i="7"/>
  <c r="D6" i="7"/>
  <c r="D7" i="7"/>
  <c r="D8" i="7"/>
  <c r="D9" i="7"/>
  <c r="D10" i="7"/>
  <c r="D12" i="7"/>
  <c r="D13" i="7"/>
  <c r="D14" i="7"/>
  <c r="D15" i="7"/>
  <c r="D16" i="7"/>
  <c r="D17" i="7"/>
  <c r="D18" i="7"/>
  <c r="D19" i="7"/>
  <c r="D20" i="7"/>
  <c r="D21" i="7"/>
  <c r="D22" i="7"/>
  <c r="D23" i="7"/>
  <c r="D25" i="7"/>
  <c r="D26" i="7"/>
  <c r="D27" i="7"/>
  <c r="D28" i="7"/>
  <c r="D29" i="7"/>
  <c r="D30" i="7"/>
  <c r="D31" i="7"/>
  <c r="D32" i="7"/>
  <c r="D33" i="7"/>
  <c r="D34" i="7"/>
  <c r="R3" i="2"/>
  <c r="R4" i="2"/>
  <c r="R5" i="2"/>
  <c r="R6" i="2"/>
  <c r="R7" i="2"/>
  <c r="R8" i="2"/>
  <c r="R9" i="2"/>
  <c r="R10" i="2"/>
  <c r="R11" i="2"/>
  <c r="R2" i="2"/>
  <c r="D2" i="7"/>
  <c r="P13" i="5"/>
  <c r="O13" i="5"/>
  <c r="P14" i="5"/>
  <c r="O14" i="5"/>
  <c r="P18" i="4"/>
  <c r="P17" i="4"/>
  <c r="O18" i="4"/>
  <c r="O17" i="4"/>
  <c r="P14" i="3"/>
  <c r="P13" i="3"/>
  <c r="O14" i="3"/>
  <c r="O13" i="3"/>
  <c r="P12" i="5"/>
  <c r="P10" i="5"/>
  <c r="P9" i="5"/>
  <c r="P8" i="5"/>
  <c r="P7" i="5"/>
  <c r="P6" i="5"/>
  <c r="P5" i="5"/>
  <c r="P4" i="5"/>
  <c r="P3" i="5"/>
  <c r="P2" i="5"/>
  <c r="O12" i="5"/>
  <c r="O10" i="5"/>
  <c r="O9" i="5"/>
  <c r="O8" i="5"/>
  <c r="O7" i="5"/>
  <c r="O6" i="5"/>
  <c r="O5" i="5"/>
  <c r="O4" i="5"/>
  <c r="O3" i="5"/>
  <c r="O2" i="5"/>
  <c r="P16" i="4"/>
  <c r="P13" i="4"/>
  <c r="P12" i="4"/>
  <c r="P11" i="4"/>
  <c r="P10" i="4"/>
  <c r="P9" i="4"/>
  <c r="P8" i="4"/>
  <c r="P7" i="4"/>
  <c r="P6" i="4"/>
  <c r="P5" i="4"/>
  <c r="P4" i="4"/>
  <c r="P3" i="4"/>
  <c r="P2" i="4"/>
  <c r="O16" i="4"/>
  <c r="O13" i="4"/>
  <c r="O12" i="4"/>
  <c r="O11" i="4"/>
  <c r="O10" i="4"/>
  <c r="O9" i="4"/>
  <c r="O8" i="4"/>
  <c r="O7" i="4"/>
  <c r="O6" i="4"/>
  <c r="O5" i="4"/>
  <c r="O4" i="4"/>
  <c r="O3" i="4"/>
  <c r="O2" i="4"/>
  <c r="P12" i="3"/>
  <c r="P10" i="3"/>
  <c r="P9" i="3"/>
  <c r="P8" i="3"/>
  <c r="P7" i="3"/>
  <c r="P6" i="3"/>
  <c r="P5" i="3"/>
  <c r="P4" i="3"/>
  <c r="P3" i="3"/>
  <c r="P2" i="3"/>
  <c r="O12" i="3"/>
  <c r="O10" i="3"/>
  <c r="O9" i="3"/>
  <c r="O8" i="3"/>
  <c r="O7" i="3"/>
  <c r="O6" i="3"/>
  <c r="O5" i="3"/>
  <c r="O4" i="3"/>
  <c r="O3" i="3"/>
  <c r="O2" i="3"/>
  <c r="R3" i="1"/>
  <c r="R4" i="1"/>
  <c r="R5" i="1"/>
  <c r="R6" i="1"/>
  <c r="R7" i="1"/>
  <c r="R8" i="1"/>
  <c r="R9" i="1"/>
  <c r="R10" i="1"/>
  <c r="R2" i="1"/>
  <c r="P15" i="2"/>
  <c r="P14" i="2"/>
  <c r="O15" i="2"/>
  <c r="O14" i="2"/>
  <c r="P14" i="1"/>
  <c r="P13" i="1"/>
  <c r="O14" i="1"/>
  <c r="O13" i="1"/>
  <c r="P12" i="1"/>
  <c r="O12" i="1"/>
  <c r="P13" i="2"/>
  <c r="O13" i="2"/>
  <c r="P10" i="1"/>
  <c r="P9" i="1"/>
  <c r="P8" i="1"/>
  <c r="P7" i="1"/>
  <c r="P5" i="1"/>
  <c r="P6" i="1"/>
  <c r="P4" i="1"/>
  <c r="P3" i="1"/>
  <c r="P2" i="1"/>
  <c r="O10" i="1"/>
  <c r="O9" i="1"/>
  <c r="O8" i="1"/>
  <c r="O7" i="1"/>
  <c r="O6" i="1"/>
  <c r="O5" i="1"/>
  <c r="O4" i="1"/>
  <c r="O3" i="1"/>
  <c r="O2" i="1"/>
  <c r="P11" i="2"/>
  <c r="P10" i="2"/>
  <c r="O11" i="2"/>
  <c r="O10" i="2"/>
  <c r="P9" i="2"/>
  <c r="O9" i="2"/>
  <c r="P8" i="2"/>
  <c r="O8" i="2"/>
  <c r="P7" i="2"/>
  <c r="O7" i="2"/>
  <c r="P6" i="2"/>
  <c r="O6" i="2"/>
  <c r="P2" i="2"/>
  <c r="O2" i="2"/>
  <c r="P5" i="2"/>
  <c r="O5" i="2"/>
  <c r="P4" i="2"/>
  <c r="O4" i="2"/>
  <c r="P3" i="2"/>
  <c r="O3" i="2"/>
</calcChain>
</file>

<file path=xl/sharedStrings.xml><?xml version="1.0" encoding="utf-8"?>
<sst xmlns="http://schemas.openxmlformats.org/spreadsheetml/2006/main" count="90" uniqueCount="25">
  <si>
    <t>Dato</t>
  </si>
  <si>
    <t>Tid</t>
  </si>
  <si>
    <t>Plot</t>
  </si>
  <si>
    <t>Lys</t>
  </si>
  <si>
    <t>Mørk</t>
  </si>
  <si>
    <t>Gennemsnit</t>
  </si>
  <si>
    <t>Gns</t>
  </si>
  <si>
    <t>Min</t>
  </si>
  <si>
    <t>Maks</t>
  </si>
  <si>
    <t>NEE</t>
  </si>
  <si>
    <t>CO2 sink</t>
  </si>
  <si>
    <t>GNS</t>
  </si>
  <si>
    <t>Lys 2020</t>
  </si>
  <si>
    <t>Mørk 2020</t>
  </si>
  <si>
    <t>Lys 2023</t>
  </si>
  <si>
    <t>Mørk 2023</t>
  </si>
  <si>
    <t>Lys 2013</t>
  </si>
  <si>
    <t>Mørk 2013</t>
  </si>
  <si>
    <t>Lys 2012</t>
  </si>
  <si>
    <t>Lys 2011</t>
  </si>
  <si>
    <t>Mørk 2011</t>
  </si>
  <si>
    <t>År</t>
  </si>
  <si>
    <t>Mørk 2012</t>
  </si>
  <si>
    <t>Årene omkring larveudbruddet i Kobbefjord og dets påvirkning på vegetationens fotosyntese og respiration.</t>
  </si>
  <si>
    <t>Tæt på CO2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</si>
</sst>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dd\-mm\-yy;@"/>
    <numFmt numFmtId="166" formatCode="hh:mm;@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0" borderId="1" xfId="0" applyNumberFormat="1" applyBorder="1"/>
    <xf numFmtId="164" fontId="0" fillId="0" borderId="2" xfId="0" applyNumberFormat="1" applyBorder="1"/>
    <xf numFmtId="0" fontId="0" fillId="0" borderId="2" xfId="0" applyBorder="1"/>
    <xf numFmtId="14" fontId="0" fillId="2" borderId="1" xfId="0" applyNumberFormat="1" applyFill="1" applyBorder="1"/>
    <xf numFmtId="164" fontId="0" fillId="2" borderId="2" xfId="0" applyNumberFormat="1" applyFill="1" applyBorder="1"/>
    <xf numFmtId="0" fontId="0" fillId="2" borderId="2" xfId="0" applyFill="1" applyBorder="1"/>
    <xf numFmtId="165" fontId="0" fillId="0" borderId="1" xfId="0" applyNumberFormat="1" applyBorder="1"/>
    <xf numFmtId="165" fontId="0" fillId="2" borderId="1" xfId="0" applyNumberFormat="1" applyFill="1" applyBorder="1"/>
    <xf numFmtId="166" fontId="0" fillId="0" borderId="2" xfId="0" applyNumberFormat="1" applyBorder="1"/>
    <xf numFmtId="166" fontId="0" fillId="2" borderId="2" xfId="0" applyNumberFormat="1" applyFill="1" applyBorder="1"/>
    <xf numFmtId="2" fontId="0" fillId="0" borderId="1" xfId="0" applyNumberFormat="1" applyBorder="1"/>
    <xf numFmtId="2" fontId="0" fillId="0" borderId="0" xfId="0" applyNumberFormat="1"/>
    <xf numFmtId="16" fontId="0" fillId="0" borderId="1" xfId="0" applyNumberFormat="1" applyBorder="1"/>
    <xf numFmtId="0" fontId="1" fillId="0" borderId="0" xfId="0" applyFont="1"/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Samlet lys og mørke målinger for</a:t>
            </a:r>
            <a:r>
              <a:rPr lang="da-DK" baseline="0"/>
              <a:t> udvalgte år i Kobbefjord</a:t>
            </a:r>
            <a:endParaRPr lang="da-D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'2011'!$O$1</c:f>
              <c:strCache>
                <c:ptCount val="1"/>
                <c:pt idx="0">
                  <c:v>Lys 2011</c:v>
                </c:pt>
              </c:strCache>
            </c:strRef>
          </c:tx>
          <c:spPr>
            <a:ln w="38100" cap="rnd" cmpd="sng" algn="ctr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'2011'!$N$2:$N$10</c:f>
              <c:numCache>
                <c:formatCode>d\-mmm</c:formatCode>
                <c:ptCount val="9"/>
                <c:pt idx="0">
                  <c:v>40711</c:v>
                </c:pt>
                <c:pt idx="1">
                  <c:v>40718</c:v>
                </c:pt>
                <c:pt idx="2">
                  <c:v>40724</c:v>
                </c:pt>
                <c:pt idx="3">
                  <c:v>40737</c:v>
                </c:pt>
                <c:pt idx="4">
                  <c:v>40745</c:v>
                </c:pt>
                <c:pt idx="5" formatCode="dd\-mm\-yy;@">
                  <c:v>40751</c:v>
                </c:pt>
                <c:pt idx="6" formatCode="dd\-mm\-yy;@">
                  <c:v>40758</c:v>
                </c:pt>
                <c:pt idx="7" formatCode="dd\-mm\-yy;@">
                  <c:v>40766</c:v>
                </c:pt>
                <c:pt idx="8" formatCode="dd\-mm\-yy;@">
                  <c:v>40784</c:v>
                </c:pt>
              </c:numCache>
            </c:numRef>
          </c:cat>
          <c:val>
            <c:numRef>
              <c:f>'2011'!$O$2:$O$10</c:f>
              <c:numCache>
                <c:formatCode>General</c:formatCode>
                <c:ptCount val="9"/>
                <c:pt idx="0">
                  <c:v>-145.26000000000002</c:v>
                </c:pt>
                <c:pt idx="1">
                  <c:v>-124.95</c:v>
                </c:pt>
                <c:pt idx="2">
                  <c:v>58.176666666666669</c:v>
                </c:pt>
                <c:pt idx="3">
                  <c:v>67.336666666666659</c:v>
                </c:pt>
                <c:pt idx="4">
                  <c:v>-26.215</c:v>
                </c:pt>
                <c:pt idx="5">
                  <c:v>-128.05166666666668</c:v>
                </c:pt>
                <c:pt idx="6">
                  <c:v>-128.05166666666668</c:v>
                </c:pt>
                <c:pt idx="7">
                  <c:v>-316.36166666666668</c:v>
                </c:pt>
                <c:pt idx="8">
                  <c:v>-628.2879999999999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FC19-462C-B53F-1F409776BD72}"/>
            </c:ext>
          </c:extLst>
        </c:ser>
        <c:ser>
          <c:idx val="3"/>
          <c:order val="1"/>
          <c:tx>
            <c:strRef>
              <c:f>'2011'!$P$1</c:f>
              <c:strCache>
                <c:ptCount val="1"/>
                <c:pt idx="0">
                  <c:v>Mørk 2011</c:v>
                </c:pt>
              </c:strCache>
            </c:strRef>
          </c:tx>
          <c:spPr>
            <a:ln w="38100" cap="rnd" cmpd="sng" algn="ctr">
              <a:solidFill>
                <a:schemeClr val="accent3">
                  <a:lumMod val="7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'2011'!$N$2:$N$10</c:f>
              <c:numCache>
                <c:formatCode>d\-mmm</c:formatCode>
                <c:ptCount val="9"/>
                <c:pt idx="0">
                  <c:v>40711</c:v>
                </c:pt>
                <c:pt idx="1">
                  <c:v>40718</c:v>
                </c:pt>
                <c:pt idx="2">
                  <c:v>40724</c:v>
                </c:pt>
                <c:pt idx="3">
                  <c:v>40737</c:v>
                </c:pt>
                <c:pt idx="4">
                  <c:v>40745</c:v>
                </c:pt>
                <c:pt idx="5" formatCode="dd\-mm\-yy;@">
                  <c:v>40751</c:v>
                </c:pt>
                <c:pt idx="6" formatCode="dd\-mm\-yy;@">
                  <c:v>40758</c:v>
                </c:pt>
                <c:pt idx="7" formatCode="dd\-mm\-yy;@">
                  <c:v>40766</c:v>
                </c:pt>
                <c:pt idx="8" formatCode="dd\-mm\-yy;@">
                  <c:v>40784</c:v>
                </c:pt>
              </c:numCache>
            </c:numRef>
          </c:cat>
          <c:val>
            <c:numRef>
              <c:f>'2011'!$P$2:$P$10</c:f>
              <c:numCache>
                <c:formatCode>General</c:formatCode>
                <c:ptCount val="9"/>
                <c:pt idx="0">
                  <c:v>171.57333333333335</c:v>
                </c:pt>
                <c:pt idx="1">
                  <c:v>187.50833333333333</c:v>
                </c:pt>
                <c:pt idx="2">
                  <c:v>241.89666666666668</c:v>
                </c:pt>
                <c:pt idx="3">
                  <c:v>194.35333333333335</c:v>
                </c:pt>
                <c:pt idx="4">
                  <c:v>265.46999999999997</c:v>
                </c:pt>
                <c:pt idx="5">
                  <c:v>180.21166666666667</c:v>
                </c:pt>
                <c:pt idx="6">
                  <c:v>227.0566666666667</c:v>
                </c:pt>
                <c:pt idx="7">
                  <c:v>346.63666666666671</c:v>
                </c:pt>
                <c:pt idx="8">
                  <c:v>202.6875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FC19-462C-B53F-1F409776BD72}"/>
            </c:ext>
          </c:extLst>
        </c:ser>
        <c:ser>
          <c:idx val="4"/>
          <c:order val="2"/>
          <c:tx>
            <c:strRef>
              <c:f>'2012'!$O$1</c:f>
              <c:strCache>
                <c:ptCount val="1"/>
                <c:pt idx="0">
                  <c:v>Lys 2012</c:v>
                </c:pt>
              </c:strCache>
            </c:strRef>
          </c:tx>
          <c:spPr>
            <a:ln w="38100" cap="rnd" cmpd="sng" algn="ctr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'2012'!$N$2:$N$13</c:f>
              <c:numCache>
                <c:formatCode>dd\-mm\-yy;@</c:formatCode>
                <c:ptCount val="12"/>
                <c:pt idx="0">
                  <c:v>41066</c:v>
                </c:pt>
                <c:pt idx="1">
                  <c:v>41072</c:v>
                </c:pt>
                <c:pt idx="2">
                  <c:v>41082</c:v>
                </c:pt>
                <c:pt idx="3">
                  <c:v>41088</c:v>
                </c:pt>
                <c:pt idx="4">
                  <c:v>41102</c:v>
                </c:pt>
                <c:pt idx="5">
                  <c:v>41108</c:v>
                </c:pt>
                <c:pt idx="6">
                  <c:v>41114</c:v>
                </c:pt>
                <c:pt idx="7">
                  <c:v>41122</c:v>
                </c:pt>
                <c:pt idx="8">
                  <c:v>41130</c:v>
                </c:pt>
                <c:pt idx="9">
                  <c:v>41136</c:v>
                </c:pt>
                <c:pt idx="10">
                  <c:v>41143</c:v>
                </c:pt>
                <c:pt idx="11">
                  <c:v>41150</c:v>
                </c:pt>
              </c:numCache>
            </c:numRef>
          </c:cat>
          <c:val>
            <c:numRef>
              <c:f>'2012'!$O$2:$O$13</c:f>
              <c:numCache>
                <c:formatCode>General</c:formatCode>
                <c:ptCount val="12"/>
                <c:pt idx="0">
                  <c:v>-562.56999999999994</c:v>
                </c:pt>
                <c:pt idx="1">
                  <c:v>-809.68500000000006</c:v>
                </c:pt>
                <c:pt idx="2">
                  <c:v>-1161.7666666666667</c:v>
                </c:pt>
                <c:pt idx="3">
                  <c:v>-1500.8349999999998</c:v>
                </c:pt>
                <c:pt idx="4">
                  <c:v>-1572.6599999999999</c:v>
                </c:pt>
                <c:pt idx="5">
                  <c:v>-1219.3066666666668</c:v>
                </c:pt>
                <c:pt idx="6">
                  <c:v>-1522.6033333333332</c:v>
                </c:pt>
                <c:pt idx="7">
                  <c:v>-1681.1666666666667</c:v>
                </c:pt>
                <c:pt idx="8">
                  <c:v>-775.0100000000001</c:v>
                </c:pt>
                <c:pt idx="9">
                  <c:v>-1419.1266666666668</c:v>
                </c:pt>
                <c:pt idx="10">
                  <c:v>-1429.2650000000001</c:v>
                </c:pt>
                <c:pt idx="11">
                  <c:v>-1440.4483333333335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FC19-462C-B53F-1F409776BD72}"/>
            </c:ext>
          </c:extLst>
        </c:ser>
        <c:ser>
          <c:idx val="5"/>
          <c:order val="3"/>
          <c:tx>
            <c:strRef>
              <c:f>'2012'!$P$1</c:f>
              <c:strCache>
                <c:ptCount val="1"/>
                <c:pt idx="0">
                  <c:v>Mørk 2012</c:v>
                </c:pt>
              </c:strCache>
            </c:strRef>
          </c:tx>
          <c:spPr>
            <a:ln w="38100" cap="rnd" cmpd="sng" algn="ctr">
              <a:solidFill>
                <a:schemeClr val="accent3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'2012'!$N$2:$N$13</c:f>
              <c:numCache>
                <c:formatCode>dd\-mm\-yy;@</c:formatCode>
                <c:ptCount val="12"/>
                <c:pt idx="0">
                  <c:v>41066</c:v>
                </c:pt>
                <c:pt idx="1">
                  <c:v>41072</c:v>
                </c:pt>
                <c:pt idx="2">
                  <c:v>41082</c:v>
                </c:pt>
                <c:pt idx="3">
                  <c:v>41088</c:v>
                </c:pt>
                <c:pt idx="4">
                  <c:v>41102</c:v>
                </c:pt>
                <c:pt idx="5">
                  <c:v>41108</c:v>
                </c:pt>
                <c:pt idx="6">
                  <c:v>41114</c:v>
                </c:pt>
                <c:pt idx="7">
                  <c:v>41122</c:v>
                </c:pt>
                <c:pt idx="8">
                  <c:v>41130</c:v>
                </c:pt>
                <c:pt idx="9">
                  <c:v>41136</c:v>
                </c:pt>
                <c:pt idx="10">
                  <c:v>41143</c:v>
                </c:pt>
                <c:pt idx="11">
                  <c:v>41150</c:v>
                </c:pt>
              </c:numCache>
            </c:numRef>
          </c:cat>
          <c:val>
            <c:numRef>
              <c:f>'2012'!$P$2:$P$13</c:f>
              <c:numCache>
                <c:formatCode>General</c:formatCode>
                <c:ptCount val="12"/>
                <c:pt idx="0">
                  <c:v>277.36400000000003</c:v>
                </c:pt>
                <c:pt idx="1">
                  <c:v>499.21499999999997</c:v>
                </c:pt>
                <c:pt idx="2">
                  <c:v>376.57333333333332</c:v>
                </c:pt>
                <c:pt idx="3">
                  <c:v>384.35833333333335</c:v>
                </c:pt>
                <c:pt idx="4">
                  <c:v>570.09</c:v>
                </c:pt>
                <c:pt idx="5">
                  <c:v>479.32999999999993</c:v>
                </c:pt>
                <c:pt idx="6">
                  <c:v>432.85999999999996</c:v>
                </c:pt>
                <c:pt idx="7">
                  <c:v>464.29500000000007</c:v>
                </c:pt>
                <c:pt idx="8">
                  <c:v>347.67</c:v>
                </c:pt>
                <c:pt idx="9">
                  <c:v>518.64666666666665</c:v>
                </c:pt>
                <c:pt idx="10">
                  <c:v>318</c:v>
                </c:pt>
                <c:pt idx="11">
                  <c:v>313.34333333333336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FC19-462C-B53F-1F409776BD72}"/>
            </c:ext>
          </c:extLst>
        </c:ser>
        <c:ser>
          <c:idx val="6"/>
          <c:order val="4"/>
          <c:tx>
            <c:strRef>
              <c:f>'2020'!$O$1</c:f>
              <c:strCache>
                <c:ptCount val="1"/>
                <c:pt idx="0">
                  <c:v>Lys 2020</c:v>
                </c:pt>
              </c:strCache>
            </c:strRef>
          </c:tx>
          <c:spPr>
            <a:ln w="38100" cap="rnd" cmpd="sng" algn="ctr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'2020'!$N$2:$N$10</c:f>
              <c:numCache>
                <c:formatCode>dd\-mm\-yy;@</c:formatCode>
                <c:ptCount val="9"/>
                <c:pt idx="0">
                  <c:v>43991</c:v>
                </c:pt>
                <c:pt idx="1">
                  <c:v>44005</c:v>
                </c:pt>
                <c:pt idx="2">
                  <c:v>44022</c:v>
                </c:pt>
                <c:pt idx="3">
                  <c:v>44027</c:v>
                </c:pt>
                <c:pt idx="4">
                  <c:v>44033</c:v>
                </c:pt>
                <c:pt idx="5">
                  <c:v>44047</c:v>
                </c:pt>
                <c:pt idx="6">
                  <c:v>44056</c:v>
                </c:pt>
                <c:pt idx="7">
                  <c:v>44061</c:v>
                </c:pt>
                <c:pt idx="8">
                  <c:v>44069</c:v>
                </c:pt>
              </c:numCache>
            </c:numRef>
          </c:cat>
          <c:val>
            <c:numRef>
              <c:f>'2020'!$O$2:$O$10</c:f>
              <c:numCache>
                <c:formatCode>General</c:formatCode>
                <c:ptCount val="9"/>
                <c:pt idx="0">
                  <c:v>-278.79999999999995</c:v>
                </c:pt>
                <c:pt idx="1">
                  <c:v>-285.81666666666666</c:v>
                </c:pt>
                <c:pt idx="2">
                  <c:v>-1737.9916666666668</c:v>
                </c:pt>
                <c:pt idx="3">
                  <c:v>-1549.7233333333334</c:v>
                </c:pt>
                <c:pt idx="4">
                  <c:v>-1780.0249999999999</c:v>
                </c:pt>
                <c:pt idx="5">
                  <c:v>-1724.1166666666666</c:v>
                </c:pt>
                <c:pt idx="6">
                  <c:v>-1533.8333333333333</c:v>
                </c:pt>
                <c:pt idx="7">
                  <c:v>-1161.0566666666666</c:v>
                </c:pt>
                <c:pt idx="8">
                  <c:v>-1387.2833333333331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FC19-462C-B53F-1F409776BD72}"/>
            </c:ext>
          </c:extLst>
        </c:ser>
        <c:ser>
          <c:idx val="7"/>
          <c:order val="5"/>
          <c:tx>
            <c:strRef>
              <c:f>'2020'!$P$1</c:f>
              <c:strCache>
                <c:ptCount val="1"/>
                <c:pt idx="0">
                  <c:v>Mørk 2020</c:v>
                </c:pt>
              </c:strCache>
            </c:strRef>
          </c:tx>
          <c:spPr>
            <a:ln w="38100" cap="rnd" cmpd="sng" algn="ctr">
              <a:solidFill>
                <a:schemeClr val="accent3">
                  <a:lumMod val="75000"/>
                </a:scheme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'2020'!$N$2:$N$10</c:f>
              <c:numCache>
                <c:formatCode>dd\-mm\-yy;@</c:formatCode>
                <c:ptCount val="9"/>
                <c:pt idx="0">
                  <c:v>43991</c:v>
                </c:pt>
                <c:pt idx="1">
                  <c:v>44005</c:v>
                </c:pt>
                <c:pt idx="2">
                  <c:v>44022</c:v>
                </c:pt>
                <c:pt idx="3">
                  <c:v>44027</c:v>
                </c:pt>
                <c:pt idx="4">
                  <c:v>44033</c:v>
                </c:pt>
                <c:pt idx="5">
                  <c:v>44047</c:v>
                </c:pt>
                <c:pt idx="6">
                  <c:v>44056</c:v>
                </c:pt>
                <c:pt idx="7">
                  <c:v>44061</c:v>
                </c:pt>
                <c:pt idx="8">
                  <c:v>44069</c:v>
                </c:pt>
              </c:numCache>
            </c:numRef>
          </c:cat>
          <c:val>
            <c:numRef>
              <c:f>'2020'!$P$2:$P$10</c:f>
              <c:numCache>
                <c:formatCode>General</c:formatCode>
                <c:ptCount val="9"/>
                <c:pt idx="0">
                  <c:v>245.96999999999997</c:v>
                </c:pt>
                <c:pt idx="1">
                  <c:v>552.66999999999996</c:v>
                </c:pt>
                <c:pt idx="2">
                  <c:v>583.95166666666671</c:v>
                </c:pt>
                <c:pt idx="3">
                  <c:v>617.98666666666668</c:v>
                </c:pt>
                <c:pt idx="4">
                  <c:v>570.12</c:v>
                </c:pt>
                <c:pt idx="5">
                  <c:v>495.94166666666666</c:v>
                </c:pt>
                <c:pt idx="6">
                  <c:v>464.15666666666669</c:v>
                </c:pt>
                <c:pt idx="7">
                  <c:v>532.78166666666675</c:v>
                </c:pt>
                <c:pt idx="8">
                  <c:v>403.31333333333333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FC19-462C-B53F-1F409776BD72}"/>
            </c:ext>
          </c:extLst>
        </c:ser>
        <c:ser>
          <c:idx val="8"/>
          <c:order val="6"/>
          <c:tx>
            <c:strRef>
              <c:f>'2013'!$O$1</c:f>
              <c:strCache>
                <c:ptCount val="1"/>
                <c:pt idx="0">
                  <c:v>Lys 2013</c:v>
                </c:pt>
              </c:strCache>
            </c:strRef>
          </c:tx>
          <c:spPr>
            <a:ln w="38100" cap="rnd" cmpd="dbl" algn="ctr">
              <a:solidFill>
                <a:schemeClr val="accent4">
                  <a:lumMod val="80000"/>
                  <a:lumOff val="2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'2013'!$N$2:$N$11</c:f>
              <c:numCache>
                <c:formatCode>dd\-mm\-yy;@</c:formatCode>
                <c:ptCount val="10"/>
                <c:pt idx="0">
                  <c:v>41452</c:v>
                </c:pt>
                <c:pt idx="1">
                  <c:v>41461</c:v>
                </c:pt>
                <c:pt idx="2">
                  <c:v>41466</c:v>
                </c:pt>
                <c:pt idx="3">
                  <c:v>41471</c:v>
                </c:pt>
                <c:pt idx="4">
                  <c:v>41478</c:v>
                </c:pt>
                <c:pt idx="5">
                  <c:v>41484</c:v>
                </c:pt>
                <c:pt idx="6">
                  <c:v>41489</c:v>
                </c:pt>
                <c:pt idx="7">
                  <c:v>41494</c:v>
                </c:pt>
                <c:pt idx="8">
                  <c:v>41500</c:v>
                </c:pt>
                <c:pt idx="9">
                  <c:v>41507</c:v>
                </c:pt>
              </c:numCache>
            </c:numRef>
          </c:cat>
          <c:val>
            <c:numRef>
              <c:f>'2013'!$O$2:$O$11</c:f>
              <c:numCache>
                <c:formatCode>General</c:formatCode>
                <c:ptCount val="10"/>
                <c:pt idx="0">
                  <c:v>-1156.6866666666667</c:v>
                </c:pt>
                <c:pt idx="1">
                  <c:v>-1564.1866666666667</c:v>
                </c:pt>
                <c:pt idx="2">
                  <c:v>-1529.1116666666667</c:v>
                </c:pt>
                <c:pt idx="3">
                  <c:v>-1400.0116666666665</c:v>
                </c:pt>
                <c:pt idx="4">
                  <c:v>-1322.6516666666666</c:v>
                </c:pt>
                <c:pt idx="5">
                  <c:v>-1514.5466666666669</c:v>
                </c:pt>
                <c:pt idx="6">
                  <c:v>-1378.1733333333334</c:v>
                </c:pt>
                <c:pt idx="7">
                  <c:v>-1970.2049999999999</c:v>
                </c:pt>
                <c:pt idx="8">
                  <c:v>-1695.7016666666668</c:v>
                </c:pt>
                <c:pt idx="9">
                  <c:v>-1509.885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FC19-462C-B53F-1F409776BD72}"/>
            </c:ext>
          </c:extLst>
        </c:ser>
        <c:ser>
          <c:idx val="9"/>
          <c:order val="7"/>
          <c:tx>
            <c:strRef>
              <c:f>'2013'!$P$1</c:f>
              <c:strCache>
                <c:ptCount val="1"/>
                <c:pt idx="0">
                  <c:v>Mørk 2013</c:v>
                </c:pt>
              </c:strCache>
            </c:strRef>
          </c:tx>
          <c:spPr>
            <a:ln w="38100" cap="rnd" cmpd="dbl" algn="ctr">
              <a:solidFill>
                <a:schemeClr val="accent3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'2013'!$N$2:$N$11</c:f>
              <c:numCache>
                <c:formatCode>dd\-mm\-yy;@</c:formatCode>
                <c:ptCount val="10"/>
                <c:pt idx="0">
                  <c:v>41452</c:v>
                </c:pt>
                <c:pt idx="1">
                  <c:v>41461</c:v>
                </c:pt>
                <c:pt idx="2">
                  <c:v>41466</c:v>
                </c:pt>
                <c:pt idx="3">
                  <c:v>41471</c:v>
                </c:pt>
                <c:pt idx="4">
                  <c:v>41478</c:v>
                </c:pt>
                <c:pt idx="5">
                  <c:v>41484</c:v>
                </c:pt>
                <c:pt idx="6">
                  <c:v>41489</c:v>
                </c:pt>
                <c:pt idx="7">
                  <c:v>41494</c:v>
                </c:pt>
                <c:pt idx="8">
                  <c:v>41500</c:v>
                </c:pt>
                <c:pt idx="9">
                  <c:v>41507</c:v>
                </c:pt>
              </c:numCache>
            </c:numRef>
          </c:cat>
          <c:val>
            <c:numRef>
              <c:f>'2013'!$P$2:$P$11</c:f>
              <c:numCache>
                <c:formatCode>General</c:formatCode>
                <c:ptCount val="10"/>
                <c:pt idx="0" formatCode="0.00">
                  <c:v>441.54500000000002</c:v>
                </c:pt>
                <c:pt idx="1">
                  <c:v>553.74333333333334</c:v>
                </c:pt>
                <c:pt idx="2">
                  <c:v>623.68499999999995</c:v>
                </c:pt>
                <c:pt idx="3">
                  <c:v>566.94333333333327</c:v>
                </c:pt>
                <c:pt idx="4">
                  <c:v>326.95166666666665</c:v>
                </c:pt>
                <c:pt idx="5">
                  <c:v>804.34499999999991</c:v>
                </c:pt>
                <c:pt idx="6">
                  <c:v>564.20833333333337</c:v>
                </c:pt>
                <c:pt idx="7">
                  <c:v>299.92500000000001</c:v>
                </c:pt>
                <c:pt idx="8">
                  <c:v>316.47333333333336</c:v>
                </c:pt>
                <c:pt idx="9">
                  <c:v>315.82666666666665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FC19-462C-B53F-1F409776BD72}"/>
            </c:ext>
          </c:extLst>
        </c:ser>
        <c:ser>
          <c:idx val="0"/>
          <c:order val="8"/>
          <c:tx>
            <c:strRef>
              <c:f>'2023'!$O$1</c:f>
              <c:strCache>
                <c:ptCount val="1"/>
                <c:pt idx="0">
                  <c:v>Lys 2023</c:v>
                </c:pt>
              </c:strCache>
            </c:strRef>
          </c:tx>
          <c:spPr>
            <a:ln w="38100" cap="rnd" cmpd="sng" algn="ctr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'2023'!$N$2:$N$10</c:f>
              <c:numCache>
                <c:formatCode>dd\-mm\-yy;@</c:formatCode>
                <c:ptCount val="9"/>
                <c:pt idx="0">
                  <c:v>45092</c:v>
                </c:pt>
                <c:pt idx="1">
                  <c:v>45096</c:v>
                </c:pt>
                <c:pt idx="2">
                  <c:v>45106</c:v>
                </c:pt>
                <c:pt idx="3">
                  <c:v>45119</c:v>
                </c:pt>
                <c:pt idx="4">
                  <c:v>45133</c:v>
                </c:pt>
                <c:pt idx="5">
                  <c:v>45140</c:v>
                </c:pt>
                <c:pt idx="6">
                  <c:v>45149</c:v>
                </c:pt>
                <c:pt idx="7">
                  <c:v>45153</c:v>
                </c:pt>
                <c:pt idx="8">
                  <c:v>45160</c:v>
                </c:pt>
              </c:numCache>
            </c:numRef>
          </c:cat>
          <c:val>
            <c:numRef>
              <c:f>'2023'!$O$2:$O$10</c:f>
              <c:numCache>
                <c:formatCode>General</c:formatCode>
                <c:ptCount val="9"/>
                <c:pt idx="0">
                  <c:v>-442.60999999999996</c:v>
                </c:pt>
                <c:pt idx="1">
                  <c:v>-405.07333333333332</c:v>
                </c:pt>
                <c:pt idx="2">
                  <c:v>-608.62999999999988</c:v>
                </c:pt>
                <c:pt idx="3">
                  <c:v>-1158.6683333333333</c:v>
                </c:pt>
                <c:pt idx="4">
                  <c:v>-1636.2516666666668</c:v>
                </c:pt>
                <c:pt idx="5">
                  <c:v>-991.97166666666669</c:v>
                </c:pt>
                <c:pt idx="6">
                  <c:v>-1623.1633333333336</c:v>
                </c:pt>
                <c:pt idx="7">
                  <c:v>-1183.4833333333333</c:v>
                </c:pt>
                <c:pt idx="8">
                  <c:v>-648.38833333333332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FC19-462C-B53F-1F409776BD72}"/>
            </c:ext>
          </c:extLst>
        </c:ser>
        <c:ser>
          <c:idx val="1"/>
          <c:order val="9"/>
          <c:tx>
            <c:strRef>
              <c:f>'2023'!$P$1</c:f>
              <c:strCache>
                <c:ptCount val="1"/>
                <c:pt idx="0">
                  <c:v>Mørk 2023</c:v>
                </c:pt>
              </c:strCache>
            </c:strRef>
          </c:tx>
          <c:spPr>
            <a:ln w="38100" cap="rnd" cmpd="sng" algn="ctr">
              <a:solidFill>
                <a:schemeClr val="accent3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'2023'!$N$2:$N$10</c:f>
              <c:numCache>
                <c:formatCode>dd\-mm\-yy;@</c:formatCode>
                <c:ptCount val="9"/>
                <c:pt idx="0">
                  <c:v>45092</c:v>
                </c:pt>
                <c:pt idx="1">
                  <c:v>45096</c:v>
                </c:pt>
                <c:pt idx="2">
                  <c:v>45106</c:v>
                </c:pt>
                <c:pt idx="3">
                  <c:v>45119</c:v>
                </c:pt>
                <c:pt idx="4">
                  <c:v>45133</c:v>
                </c:pt>
                <c:pt idx="5">
                  <c:v>45140</c:v>
                </c:pt>
                <c:pt idx="6">
                  <c:v>45149</c:v>
                </c:pt>
                <c:pt idx="7">
                  <c:v>45153</c:v>
                </c:pt>
                <c:pt idx="8">
                  <c:v>45160</c:v>
                </c:pt>
              </c:numCache>
            </c:numRef>
          </c:cat>
          <c:val>
            <c:numRef>
              <c:f>'2023'!$P$2:$P$10</c:f>
              <c:numCache>
                <c:formatCode>General</c:formatCode>
                <c:ptCount val="9"/>
                <c:pt idx="0">
                  <c:v>200.43000000000004</c:v>
                </c:pt>
                <c:pt idx="1">
                  <c:v>397.33</c:v>
                </c:pt>
                <c:pt idx="2">
                  <c:v>247.01599999999999</c:v>
                </c:pt>
                <c:pt idx="3">
                  <c:v>1137.32</c:v>
                </c:pt>
                <c:pt idx="4">
                  <c:v>440.36833333333334</c:v>
                </c:pt>
                <c:pt idx="5">
                  <c:v>348.77499999999992</c:v>
                </c:pt>
                <c:pt idx="6">
                  <c:v>423.88400000000001</c:v>
                </c:pt>
                <c:pt idx="7">
                  <c:v>436.81333333333333</c:v>
                </c:pt>
                <c:pt idx="8">
                  <c:v>415.75500000000005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FC19-462C-B53F-1F409776B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210256"/>
        <c:axId val="104210736"/>
      </c:lineChart>
      <c:dateAx>
        <c:axId val="104210256"/>
        <c:scaling>
          <c:orientation val="minMax"/>
        </c:scaling>
        <c:delete val="0"/>
        <c:axPos val="b"/>
        <c:numFmt formatCode="d\-mmm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04210736"/>
        <c:crosses val="autoZero"/>
        <c:auto val="1"/>
        <c:lblOffset val="100"/>
        <c:baseTimeUnit val="days"/>
        <c:majorUnit val="8"/>
        <c:majorTimeUnit val="days"/>
      </c:dateAx>
      <c:valAx>
        <c:axId val="104210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CO2</a:t>
                </a:r>
                <a:r>
                  <a:rPr lang="da-DK" baseline="0"/>
                  <a:t> flux (mg CO2 m2 h-1)</a:t>
                </a:r>
                <a:endParaRPr lang="da-D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0421025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solidFill>
            <a:schemeClr val="accent1"/>
          </a:solidFill>
          <a:prstDash val="sysDot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Lys</a:t>
            </a:r>
            <a:r>
              <a:rPr lang="da-DK" baseline="0"/>
              <a:t> og mørke målinger i 2012</a:t>
            </a:r>
            <a:endParaRPr lang="da-D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'2012'!$O$1</c:f>
              <c:strCache>
                <c:ptCount val="1"/>
                <c:pt idx="0">
                  <c:v>Lys 2012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'2012'!$N$2:$N$13</c:f>
              <c:numCache>
                <c:formatCode>dd\-mm\-yy;@</c:formatCode>
                <c:ptCount val="12"/>
                <c:pt idx="0">
                  <c:v>41066</c:v>
                </c:pt>
                <c:pt idx="1">
                  <c:v>41072</c:v>
                </c:pt>
                <c:pt idx="2">
                  <c:v>41082</c:v>
                </c:pt>
                <c:pt idx="3">
                  <c:v>41088</c:v>
                </c:pt>
                <c:pt idx="4">
                  <c:v>41102</c:v>
                </c:pt>
                <c:pt idx="5">
                  <c:v>41108</c:v>
                </c:pt>
                <c:pt idx="6">
                  <c:v>41114</c:v>
                </c:pt>
                <c:pt idx="7">
                  <c:v>41122</c:v>
                </c:pt>
                <c:pt idx="8">
                  <c:v>41130</c:v>
                </c:pt>
                <c:pt idx="9">
                  <c:v>41136</c:v>
                </c:pt>
                <c:pt idx="10">
                  <c:v>41143</c:v>
                </c:pt>
                <c:pt idx="11">
                  <c:v>41150</c:v>
                </c:pt>
              </c:numCache>
            </c:numRef>
          </c:cat>
          <c:val>
            <c:numRef>
              <c:f>'2012'!$O$2:$O$13</c:f>
              <c:numCache>
                <c:formatCode>General</c:formatCode>
                <c:ptCount val="12"/>
                <c:pt idx="0">
                  <c:v>-562.56999999999994</c:v>
                </c:pt>
                <c:pt idx="1">
                  <c:v>-809.68500000000006</c:v>
                </c:pt>
                <c:pt idx="2">
                  <c:v>-1161.7666666666667</c:v>
                </c:pt>
                <c:pt idx="3">
                  <c:v>-1500.8349999999998</c:v>
                </c:pt>
                <c:pt idx="4">
                  <c:v>-1572.6599999999999</c:v>
                </c:pt>
                <c:pt idx="5">
                  <c:v>-1219.3066666666668</c:v>
                </c:pt>
                <c:pt idx="6">
                  <c:v>-1522.6033333333332</c:v>
                </c:pt>
                <c:pt idx="7">
                  <c:v>-1681.1666666666667</c:v>
                </c:pt>
                <c:pt idx="8">
                  <c:v>-775.0100000000001</c:v>
                </c:pt>
                <c:pt idx="9">
                  <c:v>-1419.1266666666668</c:v>
                </c:pt>
                <c:pt idx="10">
                  <c:v>-1429.2650000000001</c:v>
                </c:pt>
                <c:pt idx="11">
                  <c:v>-1440.4483333333335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92-4C8E-80FD-27DF2BDBC1FE}"/>
            </c:ext>
          </c:extLst>
        </c:ser>
        <c:ser>
          <c:idx val="1"/>
          <c:order val="1"/>
          <c:tx>
            <c:strRef>
              <c:f>'2012'!$P$1</c:f>
              <c:strCache>
                <c:ptCount val="1"/>
                <c:pt idx="0">
                  <c:v>Mørk 2012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'2012'!$N$2:$N$13</c:f>
              <c:numCache>
                <c:formatCode>dd\-mm\-yy;@</c:formatCode>
                <c:ptCount val="12"/>
                <c:pt idx="0">
                  <c:v>41066</c:v>
                </c:pt>
                <c:pt idx="1">
                  <c:v>41072</c:v>
                </c:pt>
                <c:pt idx="2">
                  <c:v>41082</c:v>
                </c:pt>
                <c:pt idx="3">
                  <c:v>41088</c:v>
                </c:pt>
                <c:pt idx="4">
                  <c:v>41102</c:v>
                </c:pt>
                <c:pt idx="5">
                  <c:v>41108</c:v>
                </c:pt>
                <c:pt idx="6">
                  <c:v>41114</c:v>
                </c:pt>
                <c:pt idx="7">
                  <c:v>41122</c:v>
                </c:pt>
                <c:pt idx="8">
                  <c:v>41130</c:v>
                </c:pt>
                <c:pt idx="9">
                  <c:v>41136</c:v>
                </c:pt>
                <c:pt idx="10">
                  <c:v>41143</c:v>
                </c:pt>
                <c:pt idx="11">
                  <c:v>41150</c:v>
                </c:pt>
              </c:numCache>
            </c:numRef>
          </c:cat>
          <c:val>
            <c:numRef>
              <c:f>'2012'!$P$2:$P$13</c:f>
              <c:numCache>
                <c:formatCode>General</c:formatCode>
                <c:ptCount val="12"/>
                <c:pt idx="0">
                  <c:v>277.36400000000003</c:v>
                </c:pt>
                <c:pt idx="1">
                  <c:v>499.21499999999997</c:v>
                </c:pt>
                <c:pt idx="2">
                  <c:v>376.57333333333332</c:v>
                </c:pt>
                <c:pt idx="3">
                  <c:v>384.35833333333335</c:v>
                </c:pt>
                <c:pt idx="4">
                  <c:v>570.09</c:v>
                </c:pt>
                <c:pt idx="5">
                  <c:v>479.32999999999993</c:v>
                </c:pt>
                <c:pt idx="6">
                  <c:v>432.85999999999996</c:v>
                </c:pt>
                <c:pt idx="7">
                  <c:v>464.29500000000007</c:v>
                </c:pt>
                <c:pt idx="8">
                  <c:v>347.67</c:v>
                </c:pt>
                <c:pt idx="9">
                  <c:v>518.64666666666665</c:v>
                </c:pt>
                <c:pt idx="10">
                  <c:v>318</c:v>
                </c:pt>
                <c:pt idx="11">
                  <c:v>313.34333333333336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92-4C8E-80FD-27DF2BDBC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5630032"/>
        <c:axId val="105524848"/>
      </c:lineChart>
      <c:dateAx>
        <c:axId val="275630032"/>
        <c:scaling>
          <c:orientation val="minMax"/>
        </c:scaling>
        <c:delete val="0"/>
        <c:axPos val="b"/>
        <c:numFmt formatCode="dd\-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05524848"/>
        <c:crosses val="autoZero"/>
        <c:auto val="1"/>
        <c:lblOffset val="100"/>
        <c:baseTimeUnit val="days"/>
      </c:dateAx>
      <c:valAx>
        <c:axId val="10552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 </a:t>
                </a:r>
                <a:r>
                  <a:rPr lang="da-DK" sz="1000" b="1" i="0" u="none" strike="noStrike" kern="1200" baseline="0">
                    <a:solidFill>
                      <a:sysClr val="windowText" lastClr="000000"/>
                    </a:solidFill>
                  </a:rPr>
                  <a:t>CO2 flux (mg CO2 m2 h-1)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275630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Lys og mørke målinger i 2013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'2013'!$O$1</c:f>
              <c:strCache>
                <c:ptCount val="1"/>
                <c:pt idx="0">
                  <c:v>Lys 2013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'2013'!$N$2:$N$11</c:f>
              <c:numCache>
                <c:formatCode>dd\-mm\-yy;@</c:formatCode>
                <c:ptCount val="10"/>
                <c:pt idx="0">
                  <c:v>41452</c:v>
                </c:pt>
                <c:pt idx="1">
                  <c:v>41461</c:v>
                </c:pt>
                <c:pt idx="2">
                  <c:v>41466</c:v>
                </c:pt>
                <c:pt idx="3">
                  <c:v>41471</c:v>
                </c:pt>
                <c:pt idx="4">
                  <c:v>41478</c:v>
                </c:pt>
                <c:pt idx="5">
                  <c:v>41484</c:v>
                </c:pt>
                <c:pt idx="6">
                  <c:v>41489</c:v>
                </c:pt>
                <c:pt idx="7">
                  <c:v>41494</c:v>
                </c:pt>
                <c:pt idx="8">
                  <c:v>41500</c:v>
                </c:pt>
                <c:pt idx="9">
                  <c:v>41507</c:v>
                </c:pt>
              </c:numCache>
            </c:numRef>
          </c:cat>
          <c:val>
            <c:numRef>
              <c:f>'2013'!$O$2:$O$11</c:f>
              <c:numCache>
                <c:formatCode>General</c:formatCode>
                <c:ptCount val="10"/>
                <c:pt idx="0">
                  <c:v>-1156.6866666666667</c:v>
                </c:pt>
                <c:pt idx="1">
                  <c:v>-1564.1866666666667</c:v>
                </c:pt>
                <c:pt idx="2">
                  <c:v>-1529.1116666666667</c:v>
                </c:pt>
                <c:pt idx="3">
                  <c:v>-1400.0116666666665</c:v>
                </c:pt>
                <c:pt idx="4">
                  <c:v>-1322.6516666666666</c:v>
                </c:pt>
                <c:pt idx="5">
                  <c:v>-1514.5466666666669</c:v>
                </c:pt>
                <c:pt idx="6">
                  <c:v>-1378.1733333333334</c:v>
                </c:pt>
                <c:pt idx="7">
                  <c:v>-1970.2049999999999</c:v>
                </c:pt>
                <c:pt idx="8">
                  <c:v>-1695.7016666666668</c:v>
                </c:pt>
                <c:pt idx="9">
                  <c:v>-1509.885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7A-484D-B68B-4AF034935B10}"/>
            </c:ext>
          </c:extLst>
        </c:ser>
        <c:ser>
          <c:idx val="1"/>
          <c:order val="1"/>
          <c:tx>
            <c:strRef>
              <c:f>'2013'!$P$1</c:f>
              <c:strCache>
                <c:ptCount val="1"/>
                <c:pt idx="0">
                  <c:v>Mørk 2013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'2013'!$N$2:$N$11</c:f>
              <c:numCache>
                <c:formatCode>dd\-mm\-yy;@</c:formatCode>
                <c:ptCount val="10"/>
                <c:pt idx="0">
                  <c:v>41452</c:v>
                </c:pt>
                <c:pt idx="1">
                  <c:v>41461</c:v>
                </c:pt>
                <c:pt idx="2">
                  <c:v>41466</c:v>
                </c:pt>
                <c:pt idx="3">
                  <c:v>41471</c:v>
                </c:pt>
                <c:pt idx="4">
                  <c:v>41478</c:v>
                </c:pt>
                <c:pt idx="5">
                  <c:v>41484</c:v>
                </c:pt>
                <c:pt idx="6">
                  <c:v>41489</c:v>
                </c:pt>
                <c:pt idx="7">
                  <c:v>41494</c:v>
                </c:pt>
                <c:pt idx="8">
                  <c:v>41500</c:v>
                </c:pt>
                <c:pt idx="9">
                  <c:v>41507</c:v>
                </c:pt>
              </c:numCache>
            </c:numRef>
          </c:cat>
          <c:val>
            <c:numRef>
              <c:f>'2013'!$P$2:$P$11</c:f>
              <c:numCache>
                <c:formatCode>General</c:formatCode>
                <c:ptCount val="10"/>
                <c:pt idx="0" formatCode="0.00">
                  <c:v>441.54500000000002</c:v>
                </c:pt>
                <c:pt idx="1">
                  <c:v>553.74333333333334</c:v>
                </c:pt>
                <c:pt idx="2">
                  <c:v>623.68499999999995</c:v>
                </c:pt>
                <c:pt idx="3">
                  <c:v>566.94333333333327</c:v>
                </c:pt>
                <c:pt idx="4">
                  <c:v>326.95166666666665</c:v>
                </c:pt>
                <c:pt idx="5">
                  <c:v>804.34499999999991</c:v>
                </c:pt>
                <c:pt idx="6">
                  <c:v>564.20833333333337</c:v>
                </c:pt>
                <c:pt idx="7">
                  <c:v>299.92500000000001</c:v>
                </c:pt>
                <c:pt idx="8">
                  <c:v>316.47333333333336</c:v>
                </c:pt>
                <c:pt idx="9">
                  <c:v>315.82666666666665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7A-484D-B68B-4AF034935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5751200"/>
        <c:axId val="385751680"/>
      </c:lineChart>
      <c:dateAx>
        <c:axId val="385751200"/>
        <c:scaling>
          <c:orientation val="minMax"/>
        </c:scaling>
        <c:delete val="0"/>
        <c:axPos val="b"/>
        <c:numFmt formatCode="dd\-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85751680"/>
        <c:crosses val="autoZero"/>
        <c:auto val="1"/>
        <c:lblOffset val="100"/>
        <c:baseTimeUnit val="days"/>
        <c:majorUnit val="5"/>
        <c:majorTimeUnit val="days"/>
      </c:dateAx>
      <c:valAx>
        <c:axId val="385751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 sz="1000" b="1" i="0" u="none" strike="noStrike" kern="1200" baseline="0">
                    <a:solidFill>
                      <a:sysClr val="windowText" lastClr="000000"/>
                    </a:solidFill>
                  </a:rPr>
                  <a:t>CO2 flux (mg CO2 m2 h-1)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8575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Lys og mørke målinger i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'2023'!$O$1</c:f>
              <c:strCache>
                <c:ptCount val="1"/>
                <c:pt idx="0">
                  <c:v>Lys 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'2023'!$N$2:$N$10</c:f>
              <c:numCache>
                <c:formatCode>dd\-mm\-yy;@</c:formatCode>
                <c:ptCount val="9"/>
                <c:pt idx="0">
                  <c:v>45092</c:v>
                </c:pt>
                <c:pt idx="1">
                  <c:v>45096</c:v>
                </c:pt>
                <c:pt idx="2">
                  <c:v>45106</c:v>
                </c:pt>
                <c:pt idx="3">
                  <c:v>45119</c:v>
                </c:pt>
                <c:pt idx="4">
                  <c:v>45133</c:v>
                </c:pt>
                <c:pt idx="5">
                  <c:v>45140</c:v>
                </c:pt>
                <c:pt idx="6">
                  <c:v>45149</c:v>
                </c:pt>
                <c:pt idx="7">
                  <c:v>45153</c:v>
                </c:pt>
                <c:pt idx="8">
                  <c:v>45160</c:v>
                </c:pt>
              </c:numCache>
            </c:numRef>
          </c:cat>
          <c:val>
            <c:numRef>
              <c:f>'2023'!$O$2:$O$10</c:f>
              <c:numCache>
                <c:formatCode>General</c:formatCode>
                <c:ptCount val="9"/>
                <c:pt idx="0">
                  <c:v>-442.60999999999996</c:v>
                </c:pt>
                <c:pt idx="1">
                  <c:v>-405.07333333333332</c:v>
                </c:pt>
                <c:pt idx="2">
                  <c:v>-608.62999999999988</c:v>
                </c:pt>
                <c:pt idx="3">
                  <c:v>-1158.6683333333333</c:v>
                </c:pt>
                <c:pt idx="4">
                  <c:v>-1636.2516666666668</c:v>
                </c:pt>
                <c:pt idx="5">
                  <c:v>-991.97166666666669</c:v>
                </c:pt>
                <c:pt idx="6">
                  <c:v>-1623.1633333333336</c:v>
                </c:pt>
                <c:pt idx="7">
                  <c:v>-1183.4833333333333</c:v>
                </c:pt>
                <c:pt idx="8">
                  <c:v>-648.38833333333332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F1-43B9-9B0A-59C37B2835CC}"/>
            </c:ext>
          </c:extLst>
        </c:ser>
        <c:ser>
          <c:idx val="1"/>
          <c:order val="1"/>
          <c:tx>
            <c:strRef>
              <c:f>'2023'!$P$1</c:f>
              <c:strCache>
                <c:ptCount val="1"/>
                <c:pt idx="0">
                  <c:v>Mørk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'2023'!$N$2:$N$10</c:f>
              <c:numCache>
                <c:formatCode>dd\-mm\-yy;@</c:formatCode>
                <c:ptCount val="9"/>
                <c:pt idx="0">
                  <c:v>45092</c:v>
                </c:pt>
                <c:pt idx="1">
                  <c:v>45096</c:v>
                </c:pt>
                <c:pt idx="2">
                  <c:v>45106</c:v>
                </c:pt>
                <c:pt idx="3">
                  <c:v>45119</c:v>
                </c:pt>
                <c:pt idx="4">
                  <c:v>45133</c:v>
                </c:pt>
                <c:pt idx="5">
                  <c:v>45140</c:v>
                </c:pt>
                <c:pt idx="6">
                  <c:v>45149</c:v>
                </c:pt>
                <c:pt idx="7">
                  <c:v>45153</c:v>
                </c:pt>
                <c:pt idx="8">
                  <c:v>45160</c:v>
                </c:pt>
              </c:numCache>
            </c:numRef>
          </c:cat>
          <c:val>
            <c:numRef>
              <c:f>'2023'!$P$2:$P$10</c:f>
              <c:numCache>
                <c:formatCode>General</c:formatCode>
                <c:ptCount val="9"/>
                <c:pt idx="0">
                  <c:v>200.43000000000004</c:v>
                </c:pt>
                <c:pt idx="1">
                  <c:v>397.33</c:v>
                </c:pt>
                <c:pt idx="2">
                  <c:v>247.01599999999999</c:v>
                </c:pt>
                <c:pt idx="3">
                  <c:v>1137.32</c:v>
                </c:pt>
                <c:pt idx="4">
                  <c:v>440.36833333333334</c:v>
                </c:pt>
                <c:pt idx="5">
                  <c:v>348.77499999999992</c:v>
                </c:pt>
                <c:pt idx="6">
                  <c:v>423.88400000000001</c:v>
                </c:pt>
                <c:pt idx="7">
                  <c:v>436.81333333333333</c:v>
                </c:pt>
                <c:pt idx="8">
                  <c:v>415.75500000000005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F1-43B9-9B0A-59C37B283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210256"/>
        <c:axId val="104210736"/>
      </c:lineChart>
      <c:dateAx>
        <c:axId val="104210256"/>
        <c:scaling>
          <c:orientation val="minMax"/>
        </c:scaling>
        <c:delete val="0"/>
        <c:axPos val="b"/>
        <c:numFmt formatCode="dd\-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04210736"/>
        <c:crosses val="autoZero"/>
        <c:auto val="1"/>
        <c:lblOffset val="100"/>
        <c:baseTimeUnit val="days"/>
      </c:dateAx>
      <c:valAx>
        <c:axId val="104210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 sz="1000" b="1" i="0" u="none" strike="noStrike" kern="1200" baseline="0">
                    <a:solidFill>
                      <a:sysClr val="windowText" lastClr="000000"/>
                    </a:solidFill>
                  </a:rPr>
                  <a:t>CO2 flux (mg CO2 m2 h-1)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0421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Lys og mørke målinger i</a:t>
            </a:r>
            <a:r>
              <a:rPr lang="da-DK" baseline="0"/>
              <a:t> 2020</a:t>
            </a:r>
            <a:endParaRPr lang="da-D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'2020'!$O$1</c:f>
              <c:strCache>
                <c:ptCount val="1"/>
                <c:pt idx="0">
                  <c:v>Lys 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'2020'!$N$2:$N$10</c:f>
              <c:numCache>
                <c:formatCode>dd\-mm\-yy;@</c:formatCode>
                <c:ptCount val="9"/>
                <c:pt idx="0">
                  <c:v>43991</c:v>
                </c:pt>
                <c:pt idx="1">
                  <c:v>44005</c:v>
                </c:pt>
                <c:pt idx="2">
                  <c:v>44022</c:v>
                </c:pt>
                <c:pt idx="3">
                  <c:v>44027</c:v>
                </c:pt>
                <c:pt idx="4">
                  <c:v>44033</c:v>
                </c:pt>
                <c:pt idx="5">
                  <c:v>44047</c:v>
                </c:pt>
                <c:pt idx="6">
                  <c:v>44056</c:v>
                </c:pt>
                <c:pt idx="7">
                  <c:v>44061</c:v>
                </c:pt>
                <c:pt idx="8">
                  <c:v>44069</c:v>
                </c:pt>
              </c:numCache>
            </c:numRef>
          </c:cat>
          <c:val>
            <c:numRef>
              <c:f>'2020'!$O$2:$O$10</c:f>
              <c:numCache>
                <c:formatCode>General</c:formatCode>
                <c:ptCount val="9"/>
                <c:pt idx="0">
                  <c:v>-278.79999999999995</c:v>
                </c:pt>
                <c:pt idx="1">
                  <c:v>-285.81666666666666</c:v>
                </c:pt>
                <c:pt idx="2">
                  <c:v>-1737.9916666666668</c:v>
                </c:pt>
                <c:pt idx="3">
                  <c:v>-1549.7233333333334</c:v>
                </c:pt>
                <c:pt idx="4">
                  <c:v>-1780.0249999999999</c:v>
                </c:pt>
                <c:pt idx="5">
                  <c:v>-1724.1166666666666</c:v>
                </c:pt>
                <c:pt idx="6">
                  <c:v>-1533.8333333333333</c:v>
                </c:pt>
                <c:pt idx="7">
                  <c:v>-1161.0566666666666</c:v>
                </c:pt>
                <c:pt idx="8">
                  <c:v>-1387.2833333333331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B9-48FD-B915-1AF06EA565D6}"/>
            </c:ext>
          </c:extLst>
        </c:ser>
        <c:ser>
          <c:idx val="1"/>
          <c:order val="1"/>
          <c:tx>
            <c:strRef>
              <c:f>'2020'!$P$1</c:f>
              <c:strCache>
                <c:ptCount val="1"/>
                <c:pt idx="0">
                  <c:v>Mørk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'2020'!$N$2:$N$10</c:f>
              <c:numCache>
                <c:formatCode>dd\-mm\-yy;@</c:formatCode>
                <c:ptCount val="9"/>
                <c:pt idx="0">
                  <c:v>43991</c:v>
                </c:pt>
                <c:pt idx="1">
                  <c:v>44005</c:v>
                </c:pt>
                <c:pt idx="2">
                  <c:v>44022</c:v>
                </c:pt>
                <c:pt idx="3">
                  <c:v>44027</c:v>
                </c:pt>
                <c:pt idx="4">
                  <c:v>44033</c:v>
                </c:pt>
                <c:pt idx="5">
                  <c:v>44047</c:v>
                </c:pt>
                <c:pt idx="6">
                  <c:v>44056</c:v>
                </c:pt>
                <c:pt idx="7">
                  <c:v>44061</c:v>
                </c:pt>
                <c:pt idx="8">
                  <c:v>44069</c:v>
                </c:pt>
              </c:numCache>
            </c:numRef>
          </c:cat>
          <c:val>
            <c:numRef>
              <c:f>'2020'!$P$2:$P$10</c:f>
              <c:numCache>
                <c:formatCode>General</c:formatCode>
                <c:ptCount val="9"/>
                <c:pt idx="0">
                  <c:v>245.96999999999997</c:v>
                </c:pt>
                <c:pt idx="1">
                  <c:v>552.66999999999996</c:v>
                </c:pt>
                <c:pt idx="2">
                  <c:v>583.95166666666671</c:v>
                </c:pt>
                <c:pt idx="3">
                  <c:v>617.98666666666668</c:v>
                </c:pt>
                <c:pt idx="4">
                  <c:v>570.12</c:v>
                </c:pt>
                <c:pt idx="5">
                  <c:v>495.94166666666666</c:v>
                </c:pt>
                <c:pt idx="6">
                  <c:v>464.15666666666669</c:v>
                </c:pt>
                <c:pt idx="7">
                  <c:v>532.78166666666675</c:v>
                </c:pt>
                <c:pt idx="8">
                  <c:v>403.31333333333333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B9-48FD-B915-1AF06EA56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522928"/>
        <c:axId val="105523408"/>
      </c:lineChart>
      <c:dateAx>
        <c:axId val="105522928"/>
        <c:scaling>
          <c:orientation val="minMax"/>
        </c:scaling>
        <c:delete val="0"/>
        <c:axPos val="b"/>
        <c:numFmt formatCode="dd\-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05523408"/>
        <c:crosses val="autoZero"/>
        <c:auto val="1"/>
        <c:lblOffset val="100"/>
        <c:baseTimeUnit val="days"/>
      </c:dateAx>
      <c:valAx>
        <c:axId val="105523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 sz="1000" b="1" i="0" u="none" strike="noStrike" kern="1200" baseline="0">
                    <a:solidFill>
                      <a:sysClr val="windowText" lastClr="000000"/>
                    </a:solidFill>
                  </a:rPr>
                  <a:t>CO2 flux (mg CO2 m2 h-1)</a:t>
                </a:r>
              </a:p>
            </c:rich>
          </c:tx>
          <c:layout>
            <c:manualLayout>
              <c:xMode val="edge"/>
              <c:yMode val="edge"/>
              <c:x val="3.1117397454031116E-2"/>
              <c:y val="0.182363636363636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0552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Lys</a:t>
            </a:r>
            <a:r>
              <a:rPr lang="da-DK" baseline="0"/>
              <a:t> og mørke målinger i 2011</a:t>
            </a:r>
            <a:endParaRPr lang="da-D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'2011'!$O$1</c:f>
              <c:strCache>
                <c:ptCount val="1"/>
                <c:pt idx="0">
                  <c:v>Lys 2011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'2011'!$N$2:$N$10</c:f>
              <c:numCache>
                <c:formatCode>d\-mmm</c:formatCode>
                <c:ptCount val="9"/>
                <c:pt idx="0">
                  <c:v>40711</c:v>
                </c:pt>
                <c:pt idx="1">
                  <c:v>40718</c:v>
                </c:pt>
                <c:pt idx="2">
                  <c:v>40724</c:v>
                </c:pt>
                <c:pt idx="3">
                  <c:v>40737</c:v>
                </c:pt>
                <c:pt idx="4">
                  <c:v>40745</c:v>
                </c:pt>
                <c:pt idx="5" formatCode="dd\-mm\-yy;@">
                  <c:v>40751</c:v>
                </c:pt>
                <c:pt idx="6" formatCode="dd\-mm\-yy;@">
                  <c:v>40758</c:v>
                </c:pt>
                <c:pt idx="7" formatCode="dd\-mm\-yy;@">
                  <c:v>40766</c:v>
                </c:pt>
                <c:pt idx="8" formatCode="dd\-mm\-yy;@">
                  <c:v>40784</c:v>
                </c:pt>
              </c:numCache>
            </c:numRef>
          </c:cat>
          <c:val>
            <c:numRef>
              <c:f>'2011'!$O$2:$O$10</c:f>
              <c:numCache>
                <c:formatCode>General</c:formatCode>
                <c:ptCount val="9"/>
                <c:pt idx="0">
                  <c:v>-145.26000000000002</c:v>
                </c:pt>
                <c:pt idx="1">
                  <c:v>-124.95</c:v>
                </c:pt>
                <c:pt idx="2">
                  <c:v>58.176666666666669</c:v>
                </c:pt>
                <c:pt idx="3">
                  <c:v>67.336666666666659</c:v>
                </c:pt>
                <c:pt idx="4">
                  <c:v>-26.215</c:v>
                </c:pt>
                <c:pt idx="5">
                  <c:v>-128.05166666666668</c:v>
                </c:pt>
                <c:pt idx="6">
                  <c:v>-128.05166666666668</c:v>
                </c:pt>
                <c:pt idx="7">
                  <c:v>-316.36166666666668</c:v>
                </c:pt>
                <c:pt idx="8">
                  <c:v>-628.2879999999999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7E-4DC2-A2CC-ACD8502F8ACC}"/>
            </c:ext>
          </c:extLst>
        </c:ser>
        <c:ser>
          <c:idx val="1"/>
          <c:order val="1"/>
          <c:tx>
            <c:strRef>
              <c:f>'2011'!$P$1</c:f>
              <c:strCache>
                <c:ptCount val="1"/>
                <c:pt idx="0">
                  <c:v>Mørk 2011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'2011'!$N$2:$N$10</c:f>
              <c:numCache>
                <c:formatCode>d\-mmm</c:formatCode>
                <c:ptCount val="9"/>
                <c:pt idx="0">
                  <c:v>40711</c:v>
                </c:pt>
                <c:pt idx="1">
                  <c:v>40718</c:v>
                </c:pt>
                <c:pt idx="2">
                  <c:v>40724</c:v>
                </c:pt>
                <c:pt idx="3">
                  <c:v>40737</c:v>
                </c:pt>
                <c:pt idx="4">
                  <c:v>40745</c:v>
                </c:pt>
                <c:pt idx="5" formatCode="dd\-mm\-yy;@">
                  <c:v>40751</c:v>
                </c:pt>
                <c:pt idx="6" formatCode="dd\-mm\-yy;@">
                  <c:v>40758</c:v>
                </c:pt>
                <c:pt idx="7" formatCode="dd\-mm\-yy;@">
                  <c:v>40766</c:v>
                </c:pt>
                <c:pt idx="8" formatCode="dd\-mm\-yy;@">
                  <c:v>40784</c:v>
                </c:pt>
              </c:numCache>
            </c:numRef>
          </c:cat>
          <c:val>
            <c:numRef>
              <c:f>'2011'!$P$2:$P$10</c:f>
              <c:numCache>
                <c:formatCode>General</c:formatCode>
                <c:ptCount val="9"/>
                <c:pt idx="0">
                  <c:v>171.57333333333335</c:v>
                </c:pt>
                <c:pt idx="1">
                  <c:v>187.50833333333333</c:v>
                </c:pt>
                <c:pt idx="2">
                  <c:v>241.89666666666668</c:v>
                </c:pt>
                <c:pt idx="3">
                  <c:v>194.35333333333335</c:v>
                </c:pt>
                <c:pt idx="4">
                  <c:v>265.46999999999997</c:v>
                </c:pt>
                <c:pt idx="5">
                  <c:v>180.21166666666667</c:v>
                </c:pt>
                <c:pt idx="6">
                  <c:v>227.0566666666667</c:v>
                </c:pt>
                <c:pt idx="7">
                  <c:v>346.63666666666671</c:v>
                </c:pt>
                <c:pt idx="8">
                  <c:v>202.6875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7E-4DC2-A2CC-ACD8502F8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0098544"/>
        <c:axId val="660099984"/>
      </c:lineChart>
      <c:dateAx>
        <c:axId val="6600985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60099984"/>
        <c:crosses val="autoZero"/>
        <c:auto val="1"/>
        <c:lblOffset val="100"/>
        <c:baseTimeUnit val="days"/>
      </c:dateAx>
      <c:valAx>
        <c:axId val="66009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 sz="1000" b="1" i="0" u="none" strike="noStrike" kern="1200" baseline="0">
                    <a:solidFill>
                      <a:sysClr val="windowText" lastClr="000000"/>
                    </a:solidFill>
                  </a:rPr>
                  <a:t>CO2 flux (mg CO2 m2 h-1)</a:t>
                </a:r>
              </a:p>
            </c:rich>
          </c:tx>
          <c:layout>
            <c:manualLayout>
              <c:xMode val="edge"/>
              <c:yMode val="edge"/>
              <c:x val="3.0054644808743168E-2"/>
              <c:y val="0.188996960486322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6009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 b="0" i="0" u="none" strike="noStrike" baseline="0">
                <a:effectLst/>
              </a:rPr>
              <a:t>CO</a:t>
            </a:r>
            <a:r>
              <a:rPr lang="da-DK" sz="1400" b="0" i="0" u="none" strike="noStrike" baseline="-25000">
                <a:effectLst/>
              </a:rPr>
              <a:t>2</a:t>
            </a:r>
            <a:r>
              <a:rPr lang="da-DK"/>
              <a:t> flux målinger</a:t>
            </a:r>
            <a:r>
              <a:rPr lang="da-DK" baseline="0"/>
              <a:t> i Kobbefjord fra 2011-2013</a:t>
            </a:r>
            <a:endParaRPr lang="da-D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Larveudbrud!$A$1</c:f>
              <c:strCache>
                <c:ptCount val="1"/>
                <c:pt idx="0">
                  <c:v>År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Larveudbrud!$A$2:$A$34</c:f>
              <c:numCache>
                <c:formatCode>General</c:formatCode>
                <c:ptCount val="33"/>
                <c:pt idx="3">
                  <c:v>2011</c:v>
                </c:pt>
                <c:pt idx="16">
                  <c:v>2012</c:v>
                </c:pt>
                <c:pt idx="27">
                  <c:v>2013</c:v>
                </c:pt>
              </c:numCache>
            </c:numRef>
          </c:cat>
          <c:val>
            <c:numRef>
              <c:f>Larveudbrud!$A$2:$A$34</c:f>
              <c:numCache>
                <c:formatCode>General</c:formatCode>
                <c:ptCount val="33"/>
                <c:pt idx="3">
                  <c:v>2011</c:v>
                </c:pt>
                <c:pt idx="16">
                  <c:v>2012</c:v>
                </c:pt>
                <c:pt idx="27">
                  <c:v>2013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0-41E3-8840-BEEE68AC0D9E}"/>
            </c:ext>
          </c:extLst>
        </c:ser>
        <c:ser>
          <c:idx val="1"/>
          <c:order val="1"/>
          <c:tx>
            <c:strRef>
              <c:f>Larveudbrud!$B$1</c:f>
              <c:strCache>
                <c:ptCount val="1"/>
                <c:pt idx="0">
                  <c:v>Lys</c:v>
                </c:pt>
              </c:strCache>
            </c:strRef>
          </c:tx>
          <c:spPr>
            <a:ln w="19050" cap="flat" cmpd="sng" algn="ctr">
              <a:solidFill>
                <a:schemeClr val="accent5"/>
              </a:solidFill>
              <a:prstDash val="solid"/>
              <a:miter lim="800000"/>
            </a:ln>
            <a:effectLst/>
          </c:spPr>
          <c:marker>
            <c:symbol val="none"/>
          </c:marker>
          <c:cat>
            <c:numRef>
              <c:f>Larveudbrud!$A$2:$A$34</c:f>
              <c:numCache>
                <c:formatCode>General</c:formatCode>
                <c:ptCount val="33"/>
                <c:pt idx="3">
                  <c:v>2011</c:v>
                </c:pt>
                <c:pt idx="16">
                  <c:v>2012</c:v>
                </c:pt>
                <c:pt idx="27">
                  <c:v>2013</c:v>
                </c:pt>
              </c:numCache>
            </c:numRef>
          </c:cat>
          <c:val>
            <c:numRef>
              <c:f>Larveudbrud!$B$2:$B$34</c:f>
              <c:numCache>
                <c:formatCode>General</c:formatCode>
                <c:ptCount val="33"/>
                <c:pt idx="0">
                  <c:v>-145.26000000000002</c:v>
                </c:pt>
                <c:pt idx="1">
                  <c:v>-124.95</c:v>
                </c:pt>
                <c:pt idx="2">
                  <c:v>58.176666666666669</c:v>
                </c:pt>
                <c:pt idx="3">
                  <c:v>67.336666666666659</c:v>
                </c:pt>
                <c:pt idx="4">
                  <c:v>-26.215</c:v>
                </c:pt>
                <c:pt idx="5">
                  <c:v>-128.05166666666668</c:v>
                </c:pt>
                <c:pt idx="6">
                  <c:v>-128.05166666666668</c:v>
                </c:pt>
                <c:pt idx="7">
                  <c:v>-316.36166666666668</c:v>
                </c:pt>
                <c:pt idx="8">
                  <c:v>-628.2879999999999</c:v>
                </c:pt>
                <c:pt idx="10">
                  <c:v>-562.56999999999994</c:v>
                </c:pt>
                <c:pt idx="11">
                  <c:v>-809.68500000000006</c:v>
                </c:pt>
                <c:pt idx="12">
                  <c:v>-1161.7666666666667</c:v>
                </c:pt>
                <c:pt idx="13">
                  <c:v>-1500.8349999999998</c:v>
                </c:pt>
                <c:pt idx="14">
                  <c:v>-1572.6599999999999</c:v>
                </c:pt>
                <c:pt idx="15">
                  <c:v>-1219.3066666666668</c:v>
                </c:pt>
                <c:pt idx="16">
                  <c:v>-1522.6033333333332</c:v>
                </c:pt>
                <c:pt idx="17">
                  <c:v>-1681.1666666666667</c:v>
                </c:pt>
                <c:pt idx="18">
                  <c:v>-775.0100000000001</c:v>
                </c:pt>
                <c:pt idx="19">
                  <c:v>-1419.1266666666668</c:v>
                </c:pt>
                <c:pt idx="20">
                  <c:v>-1429.2650000000001</c:v>
                </c:pt>
                <c:pt idx="21">
                  <c:v>-1440.4483333333335</c:v>
                </c:pt>
                <c:pt idx="23">
                  <c:v>-1156.6866666666667</c:v>
                </c:pt>
                <c:pt idx="24">
                  <c:v>-1564.1866666666667</c:v>
                </c:pt>
                <c:pt idx="25">
                  <c:v>-1529.1116666666667</c:v>
                </c:pt>
                <c:pt idx="26">
                  <c:v>-1400.0116666666665</c:v>
                </c:pt>
                <c:pt idx="27">
                  <c:v>-1322.6516666666666</c:v>
                </c:pt>
                <c:pt idx="28">
                  <c:v>-1514.5466666666669</c:v>
                </c:pt>
                <c:pt idx="29">
                  <c:v>-1378.1733333333334</c:v>
                </c:pt>
                <c:pt idx="30">
                  <c:v>-1970.2049999999999</c:v>
                </c:pt>
                <c:pt idx="31">
                  <c:v>-1695.7016666666668</c:v>
                </c:pt>
                <c:pt idx="32">
                  <c:v>-1509.885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70-41E3-8840-BEEE68AC0D9E}"/>
            </c:ext>
          </c:extLst>
        </c:ser>
        <c:ser>
          <c:idx val="2"/>
          <c:order val="2"/>
          <c:tx>
            <c:strRef>
              <c:f>Larveudbrud!$C$1</c:f>
              <c:strCache>
                <c:ptCount val="1"/>
                <c:pt idx="0">
                  <c:v>Mørk</c:v>
                </c:pt>
              </c:strCache>
            </c:strRef>
          </c:tx>
          <c:spPr>
            <a:ln w="19050" cap="flat" cmpd="sng" algn="ctr">
              <a:solidFill>
                <a:schemeClr val="accent6"/>
              </a:solidFill>
              <a:prstDash val="solid"/>
              <a:miter lim="800000"/>
            </a:ln>
            <a:effectLst/>
          </c:spPr>
          <c:marker>
            <c:symbol val="none"/>
          </c:marker>
          <c:cat>
            <c:numRef>
              <c:f>Larveudbrud!$A$2:$A$34</c:f>
              <c:numCache>
                <c:formatCode>General</c:formatCode>
                <c:ptCount val="33"/>
                <c:pt idx="3">
                  <c:v>2011</c:v>
                </c:pt>
                <c:pt idx="16">
                  <c:v>2012</c:v>
                </c:pt>
                <c:pt idx="27">
                  <c:v>2013</c:v>
                </c:pt>
              </c:numCache>
            </c:numRef>
          </c:cat>
          <c:val>
            <c:numRef>
              <c:f>Larveudbrud!$C$2:$C$34</c:f>
              <c:numCache>
                <c:formatCode>General</c:formatCode>
                <c:ptCount val="33"/>
                <c:pt idx="0">
                  <c:v>171.57333333333335</c:v>
                </c:pt>
                <c:pt idx="1">
                  <c:v>187.50833333333333</c:v>
                </c:pt>
                <c:pt idx="2">
                  <c:v>241.89666666666668</c:v>
                </c:pt>
                <c:pt idx="3">
                  <c:v>194.35333333333335</c:v>
                </c:pt>
                <c:pt idx="4">
                  <c:v>265.46999999999997</c:v>
                </c:pt>
                <c:pt idx="5">
                  <c:v>180.21166666666667</c:v>
                </c:pt>
                <c:pt idx="6">
                  <c:v>227.0566666666667</c:v>
                </c:pt>
                <c:pt idx="7">
                  <c:v>346.63666666666671</c:v>
                </c:pt>
                <c:pt idx="8">
                  <c:v>202.6875</c:v>
                </c:pt>
                <c:pt idx="10">
                  <c:v>277.36400000000003</c:v>
                </c:pt>
                <c:pt idx="11">
                  <c:v>499.21499999999997</c:v>
                </c:pt>
                <c:pt idx="12">
                  <c:v>376.57333333333332</c:v>
                </c:pt>
                <c:pt idx="13">
                  <c:v>384.35833333333335</c:v>
                </c:pt>
                <c:pt idx="14">
                  <c:v>570.09</c:v>
                </c:pt>
                <c:pt idx="15">
                  <c:v>479.32999999999993</c:v>
                </c:pt>
                <c:pt idx="16">
                  <c:v>432.85999999999996</c:v>
                </c:pt>
                <c:pt idx="17">
                  <c:v>464.29500000000007</c:v>
                </c:pt>
                <c:pt idx="18">
                  <c:v>347.67</c:v>
                </c:pt>
                <c:pt idx="19">
                  <c:v>518.64666666666665</c:v>
                </c:pt>
                <c:pt idx="20">
                  <c:v>318</c:v>
                </c:pt>
                <c:pt idx="21">
                  <c:v>313.34333333333336</c:v>
                </c:pt>
                <c:pt idx="23">
                  <c:v>441.54500000000002</c:v>
                </c:pt>
                <c:pt idx="24">
                  <c:v>553.74333333333334</c:v>
                </c:pt>
                <c:pt idx="25">
                  <c:v>623.68499999999995</c:v>
                </c:pt>
                <c:pt idx="26">
                  <c:v>566.94333333333327</c:v>
                </c:pt>
                <c:pt idx="27">
                  <c:v>326.95166666666665</c:v>
                </c:pt>
                <c:pt idx="28">
                  <c:v>804.34499999999991</c:v>
                </c:pt>
                <c:pt idx="29">
                  <c:v>564.20833333333337</c:v>
                </c:pt>
                <c:pt idx="30">
                  <c:v>299.92500000000001</c:v>
                </c:pt>
                <c:pt idx="31">
                  <c:v>316.47333333333336</c:v>
                </c:pt>
                <c:pt idx="32">
                  <c:v>315.82666666666665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70-41E3-8840-BEEE68AC0D9E}"/>
            </c:ext>
          </c:extLst>
        </c:ser>
        <c:ser>
          <c:idx val="3"/>
          <c:order val="3"/>
          <c:tx>
            <c:strRef>
              <c:f>Larveudbrud!$D$1</c:f>
              <c:strCache>
                <c:ptCount val="1"/>
                <c:pt idx="0">
                  <c:v>NEE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Larveudbrud!$D$2:$D$34</c:f>
              <c:numCache>
                <c:formatCode>General</c:formatCode>
                <c:ptCount val="33"/>
                <c:pt idx="0">
                  <c:v>-316.83333333333337</c:v>
                </c:pt>
                <c:pt idx="1">
                  <c:v>-312.45833333333331</c:v>
                </c:pt>
                <c:pt idx="2">
                  <c:v>-183.72</c:v>
                </c:pt>
                <c:pt idx="3">
                  <c:v>-127.01666666666669</c:v>
                </c:pt>
                <c:pt idx="4">
                  <c:v>-291.68499999999995</c:v>
                </c:pt>
                <c:pt idx="5">
                  <c:v>-308.26333333333332</c:v>
                </c:pt>
                <c:pt idx="6">
                  <c:v>-355.10833333333335</c:v>
                </c:pt>
                <c:pt idx="7">
                  <c:v>-662.99833333333345</c:v>
                </c:pt>
                <c:pt idx="8">
                  <c:v>-830.9754999999999</c:v>
                </c:pt>
                <c:pt idx="10">
                  <c:v>-839.93399999999997</c:v>
                </c:pt>
                <c:pt idx="11">
                  <c:v>-1308.9000000000001</c:v>
                </c:pt>
                <c:pt idx="12">
                  <c:v>-1538.34</c:v>
                </c:pt>
                <c:pt idx="13">
                  <c:v>-1885.1933333333332</c:v>
                </c:pt>
                <c:pt idx="14">
                  <c:v>-2142.75</c:v>
                </c:pt>
                <c:pt idx="15">
                  <c:v>-1698.6366666666668</c:v>
                </c:pt>
                <c:pt idx="16">
                  <c:v>-1955.4633333333331</c:v>
                </c:pt>
                <c:pt idx="17">
                  <c:v>-2145.461666666667</c:v>
                </c:pt>
                <c:pt idx="18">
                  <c:v>-1122.68</c:v>
                </c:pt>
                <c:pt idx="19">
                  <c:v>-1937.7733333333335</c:v>
                </c:pt>
                <c:pt idx="20">
                  <c:v>-1747.2650000000001</c:v>
                </c:pt>
                <c:pt idx="21">
                  <c:v>-1753.791666666667</c:v>
                </c:pt>
                <c:pt idx="23">
                  <c:v>-1598.2316666666668</c:v>
                </c:pt>
                <c:pt idx="24">
                  <c:v>-2117.9300000000003</c:v>
                </c:pt>
                <c:pt idx="25">
                  <c:v>-2152.7966666666666</c:v>
                </c:pt>
                <c:pt idx="26">
                  <c:v>-1966.9549999999999</c:v>
                </c:pt>
                <c:pt idx="27">
                  <c:v>-1649.6033333333332</c:v>
                </c:pt>
                <c:pt idx="28">
                  <c:v>-2318.8916666666669</c:v>
                </c:pt>
                <c:pt idx="29">
                  <c:v>-1942.3816666666667</c:v>
                </c:pt>
                <c:pt idx="30">
                  <c:v>-2270.13</c:v>
                </c:pt>
                <c:pt idx="31">
                  <c:v>-2012.1750000000002</c:v>
                </c:pt>
                <c:pt idx="32">
                  <c:v>-1825.7116666666666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4D-456D-870A-C84917A3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2456528"/>
        <c:axId val="642464688"/>
      </c:lineChart>
      <c:catAx>
        <c:axId val="64245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2464688"/>
        <c:crosses val="autoZero"/>
        <c:auto val="1"/>
        <c:lblAlgn val="ctr"/>
        <c:lblOffset val="100"/>
        <c:noMultiLvlLbl val="0"/>
      </c:catAx>
      <c:valAx>
        <c:axId val="642464688"/>
        <c:scaling>
          <c:orientation val="minMax"/>
          <c:max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 sz="1000" b="0" i="0" u="none" strike="noStrike" baseline="0">
                    <a:solidFill>
                      <a:sysClr val="windowText" lastClr="000000"/>
                    </a:solidFill>
                    <a:effectLst/>
                  </a:rPr>
                  <a:t>CO</a:t>
                </a:r>
                <a:r>
                  <a:rPr lang="da-DK" sz="1000" b="0" i="0" u="none" strike="noStrike" baseline="-25000">
                    <a:solidFill>
                      <a:sysClr val="windowText" lastClr="000000"/>
                    </a:solidFill>
                    <a:effectLst/>
                  </a:rPr>
                  <a:t>2</a:t>
                </a:r>
                <a:r>
                  <a:rPr lang="da-DK" sz="1000" b="0" i="0" u="none" strike="noStrike" kern="1200" baseline="0">
                    <a:solidFill>
                      <a:sysClr val="windowText" lastClr="000000"/>
                    </a:solidFill>
                  </a:rPr>
                  <a:t> flux (mg </a:t>
                </a:r>
                <a:r>
                  <a:rPr lang="da-DK" sz="1000" b="0" i="0" u="none" strike="noStrike" baseline="0">
                    <a:solidFill>
                      <a:sysClr val="windowText" lastClr="000000"/>
                    </a:solidFill>
                    <a:effectLst/>
                  </a:rPr>
                  <a:t>CO</a:t>
                </a:r>
                <a:r>
                  <a:rPr lang="da-DK" sz="1000" b="0" i="0" u="none" strike="noStrike" baseline="-25000">
                    <a:solidFill>
                      <a:sysClr val="windowText" lastClr="000000"/>
                    </a:solidFill>
                    <a:effectLst/>
                  </a:rPr>
                  <a:t>2</a:t>
                </a:r>
                <a:r>
                  <a:rPr lang="da-DK" sz="1000" b="0" i="0" u="none" strike="noStrike" kern="1200" baseline="0">
                    <a:solidFill>
                      <a:sysClr val="windowText" lastClr="000000"/>
                    </a:solidFill>
                  </a:rPr>
                  <a:t> </a:t>
                </a:r>
                <a:r>
                  <a:rPr lang="da-DK" sz="1000" b="0" i="0" u="none" strike="noStrike" baseline="0">
                    <a:solidFill>
                      <a:sysClr val="windowText" lastClr="000000"/>
                    </a:solidFill>
                    <a:effectLst/>
                  </a:rPr>
                  <a:t>m</a:t>
                </a:r>
                <a:r>
                  <a:rPr lang="da-DK" sz="1000" b="0" i="0" u="none" strike="noStrike" baseline="30000">
                    <a:solidFill>
                      <a:sysClr val="windowText" lastClr="000000"/>
                    </a:solidFill>
                    <a:effectLst/>
                  </a:rPr>
                  <a:t>2</a:t>
                </a:r>
                <a:r>
                  <a:rPr lang="da-DK" sz="1000" b="0" i="0" u="none" strike="noStrike" baseline="0">
                    <a:solidFill>
                      <a:sysClr val="windowText" lastClr="000000"/>
                    </a:solidFill>
                    <a:effectLst/>
                  </a:rPr>
                  <a:t> h</a:t>
                </a:r>
                <a:r>
                  <a:rPr lang="da-DK" sz="1000" b="0" i="0" u="none" strike="noStrike" baseline="30000">
                    <a:solidFill>
                      <a:sysClr val="windowText" lastClr="000000"/>
                    </a:solidFill>
                    <a:effectLst/>
                  </a:rPr>
                  <a:t>-1</a:t>
                </a:r>
                <a:r>
                  <a:rPr lang="da-DK" sz="1000" b="0" i="0" u="none" strike="noStrike" kern="1200" baseline="0">
                    <a:solidFill>
                      <a:sysClr val="windowText" lastClr="000000"/>
                    </a:solidFill>
                  </a:rPr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2456528"/>
        <c:crosses val="autoZero"/>
        <c:crossBetween val="between"/>
        <c:majorUnit val="40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0</xdr:row>
      <xdr:rowOff>114300</xdr:rowOff>
    </xdr:from>
    <xdr:to>
      <xdr:col>10</xdr:col>
      <xdr:colOff>482600</xdr:colOff>
      <xdr:row>22</xdr:row>
      <xdr:rowOff>15875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552C87B-97A0-4250-80FD-0456184D64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228599</xdr:colOff>
      <xdr:row>35</xdr:row>
      <xdr:rowOff>104776</xdr:rowOff>
    </xdr:from>
    <xdr:to>
      <xdr:col>8</xdr:col>
      <xdr:colOff>9524</xdr:colOff>
      <xdr:row>49</xdr:row>
      <xdr:rowOff>95251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32EDECC-086B-4307-AF82-3BC0D7066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228600</xdr:colOff>
      <xdr:row>50</xdr:row>
      <xdr:rowOff>6350</xdr:rowOff>
    </xdr:from>
    <xdr:to>
      <xdr:col>8</xdr:col>
      <xdr:colOff>19050</xdr:colOff>
      <xdr:row>63</xdr:row>
      <xdr:rowOff>63500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002E250-D30D-4435-9EFA-59F5ED3F29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292100</xdr:colOff>
      <xdr:row>35</xdr:row>
      <xdr:rowOff>95251</xdr:rowOff>
    </xdr:from>
    <xdr:to>
      <xdr:col>15</xdr:col>
      <xdr:colOff>514350</xdr:colOff>
      <xdr:row>49</xdr:row>
      <xdr:rowOff>82551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67C26B6-A6AC-4EDA-BDBA-A0CB2C9CF7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273050</xdr:colOff>
      <xdr:row>22</xdr:row>
      <xdr:rowOff>85725</xdr:rowOff>
    </xdr:from>
    <xdr:to>
      <xdr:col>15</xdr:col>
      <xdr:colOff>495300</xdr:colOff>
      <xdr:row>34</xdr:row>
      <xdr:rowOff>158750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D2C95FE-9DB2-4A2D-AE26-CA59A43C63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228600</xdr:colOff>
      <xdr:row>22</xdr:row>
      <xdr:rowOff>133350</xdr:rowOff>
    </xdr:from>
    <xdr:to>
      <xdr:col>8</xdr:col>
      <xdr:colOff>0</xdr:colOff>
      <xdr:row>34</xdr:row>
      <xdr:rowOff>161925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D98E7D9-0C79-49AC-8DC1-A13CDD6636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344486</xdr:colOff>
      <xdr:row>4</xdr:row>
      <xdr:rowOff>179387</xdr:rowOff>
    </xdr:from>
    <xdr:to>
      <xdr:col>12</xdr:col>
      <xdr:colOff>390524</xdr:colOff>
      <xdr:row>20</xdr:row>
      <xdr:rowOff>26987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4FF25EC-6A28-03A7-15F0-B2DE7CB8DC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358775</xdr:colOff>
      <xdr:row>0</xdr:row>
      <xdr:rowOff>149225</xdr:rowOff>
    </xdr:from>
    <xdr:to>
      <xdr:col>22</xdr:col>
      <xdr:colOff>600075</xdr:colOff>
      <xdr:row>8</xdr:row>
      <xdr:rowOff>130175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C816F20-8695-748C-F094-CB7F204096B9}"/>
            </a:ext>
          </a:extLst>
        </xdr:cNvPr>
        <xdr:cNvSpPr txBox="1"/>
      </xdr:nvSpPr>
      <xdr:spPr>
        <a:xfrm>
          <a:off x="11950700" y="149225"/>
          <a:ext cx="2679700" cy="1428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kern="1200"/>
            <a:t>Ved beregning af NEE kan man vurdere, hvor meget fotosyntese, der reelt er foregået, og dermed </a:t>
          </a:r>
          <a:r>
            <a:rPr lang="da-DK" sz="1100" kern="1200" baseline="0"/>
            <a:t>vurdere om økosystemet har opført sig som en CO2 source eller sink.</a:t>
          </a:r>
        </a:p>
        <a:p>
          <a:r>
            <a:rPr lang="da-DK" sz="1100" kern="1200" baseline="0"/>
            <a:t>En CO2 source har større respiration end fotosyntese, hvor en CO2 sink fotosynteserer mere end der respireres.</a:t>
          </a:r>
          <a:endParaRPr lang="da-DK" sz="1100" kern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523875</xdr:colOff>
      <xdr:row>0</xdr:row>
      <xdr:rowOff>171450</xdr:rowOff>
    </xdr:from>
    <xdr:to>
      <xdr:col>23</xdr:col>
      <xdr:colOff>152400</xdr:colOff>
      <xdr:row>8</xdr:row>
      <xdr:rowOff>149225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12B18ED-7E18-4DC7-87D8-3132013C0896}"/>
            </a:ext>
          </a:extLst>
        </xdr:cNvPr>
        <xdr:cNvSpPr txBox="1"/>
      </xdr:nvSpPr>
      <xdr:spPr>
        <a:xfrm>
          <a:off x="12144375" y="171450"/>
          <a:ext cx="2676525" cy="1425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kern="1200"/>
            <a:t>Ved beregning af NEE kan man vurdere, hvor meget fotosyntese, der reelt er foregået, og dermed </a:t>
          </a:r>
          <a:r>
            <a:rPr lang="da-DK" sz="1100" kern="1200" baseline="0"/>
            <a:t>vurdere om økosystemet har opført sig som en CO2 source eller sink.</a:t>
          </a:r>
        </a:p>
        <a:p>
          <a:r>
            <a:rPr lang="da-DK" sz="1100" kern="1200" baseline="0"/>
            <a:t>En CO2 source har større respiration end fotosyntese, hvor en CO2 sink fotosynteserer mere end der respireres.</a:t>
          </a:r>
          <a:endParaRPr lang="da-DK" sz="1100" kern="12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196850</xdr:colOff>
      <xdr:row>0</xdr:row>
      <xdr:rowOff>104775</xdr:rowOff>
    </xdr:from>
    <xdr:to>
      <xdr:col>22</xdr:col>
      <xdr:colOff>438150</xdr:colOff>
      <xdr:row>8</xdr:row>
      <xdr:rowOff>82550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7175E1D-AA84-4A89-99CC-D17ECABAE254}"/>
            </a:ext>
          </a:extLst>
        </xdr:cNvPr>
        <xdr:cNvSpPr txBox="1"/>
      </xdr:nvSpPr>
      <xdr:spPr>
        <a:xfrm>
          <a:off x="11617325" y="104775"/>
          <a:ext cx="2679700" cy="1425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kern="1200"/>
            <a:t>Ved beregning af NEE kan man vurdere, hvor meget fotosyntese, der reelt er foregået, og dermed </a:t>
          </a:r>
          <a:r>
            <a:rPr lang="da-DK" sz="1100" kern="1200" baseline="0"/>
            <a:t>vurdere om økosystemet har opført sig som en CO2 source eller sink.</a:t>
          </a:r>
        </a:p>
        <a:p>
          <a:r>
            <a:rPr lang="da-DK" sz="1100" kern="1200" baseline="0"/>
            <a:t>En CO2 source har større respiration end fotosyntese, hvor en CO2 sink fotosynteserer mere end der respireres.</a:t>
          </a:r>
          <a:endParaRPr lang="da-DK" sz="1100" kern="12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200025</xdr:colOff>
      <xdr:row>0</xdr:row>
      <xdr:rowOff>142875</xdr:rowOff>
    </xdr:from>
    <xdr:to>
      <xdr:col>22</xdr:col>
      <xdr:colOff>434975</xdr:colOff>
      <xdr:row>8</xdr:row>
      <xdr:rowOff>120650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0F05994-A0ED-446C-A65A-C54D65EEEC1F}"/>
            </a:ext>
          </a:extLst>
        </xdr:cNvPr>
        <xdr:cNvSpPr txBox="1"/>
      </xdr:nvSpPr>
      <xdr:spPr>
        <a:xfrm>
          <a:off x="11382375" y="142875"/>
          <a:ext cx="2673350" cy="1425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kern="1200"/>
            <a:t>Ved beregning af NEE kan man vurdere, hvor meget fotosyntese, der reelt er foregået, og dermed </a:t>
          </a:r>
          <a:r>
            <a:rPr lang="da-DK" sz="1100" kern="1200" baseline="0"/>
            <a:t>vurdere om økosystemet har opført sig som en CO2 source eller sink.</a:t>
          </a:r>
        </a:p>
        <a:p>
          <a:r>
            <a:rPr lang="da-DK" sz="1100" kern="1200" baseline="0"/>
            <a:t>En CO2 source har større respiration end fotosyntese, hvor en CO2 sink fotosynteserer mere end der respireres.</a:t>
          </a:r>
          <a:endParaRPr lang="da-DK" sz="1100" kern="12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133350</xdr:colOff>
      <xdr:row>1</xdr:row>
      <xdr:rowOff>66675</xdr:rowOff>
    </xdr:from>
    <xdr:to>
      <xdr:col>22</xdr:col>
      <xdr:colOff>371475</xdr:colOff>
      <xdr:row>9</xdr:row>
      <xdr:rowOff>44450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8475956-3B59-4C89-A57C-AF1BB66E6BDD}"/>
            </a:ext>
          </a:extLst>
        </xdr:cNvPr>
        <xdr:cNvSpPr txBox="1"/>
      </xdr:nvSpPr>
      <xdr:spPr>
        <a:xfrm>
          <a:off x="11677650" y="247650"/>
          <a:ext cx="2676525" cy="1425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kern="1200"/>
            <a:t>Ved beregning af NEE kan man vurdere, hvor meget fotosyntese, der reelt er foregået, og dermed </a:t>
          </a:r>
          <a:r>
            <a:rPr lang="da-DK" sz="1100" kern="1200" baseline="0"/>
            <a:t>vurdere om økosystemet har opført sig som en CO2 source eller sink.</a:t>
          </a:r>
        </a:p>
        <a:p>
          <a:r>
            <a:rPr lang="da-DK" sz="1100" kern="1200" baseline="0"/>
            <a:t>En CO2 source har større respiration end fotosyntese, hvor en CO2 sink fotosynteserer mere end der respireres.</a:t>
          </a:r>
          <a:endParaRPr lang="da-DK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C0BE6-0476-4466-9014-4A58A4462886}">
  <dimension ref="A1"/>
  <sheetViews>
    <sheetView tabSelected="1" workbookViewId="0">
      <selection activeCell="P19" sqref="P19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999BD-7DE9-49F1-B18D-4FBB2F0024F3}">
  <dimension ref="A1:F34"/>
  <sheetViews>
    <sheetView workbookViewId="0">
      <selection activeCell="K25" sqref="K25"/>
    </sheetView>
  </sheetViews>
  <sheetFormatPr defaultRowHeight="14.5" x14ac:dyDescent="0.35"/>
  <sheetData>
    <row r="1" spans="1:6" x14ac:dyDescent="0.35">
      <c r="A1" t="s">
        <v>21</v>
      </c>
      <c r="B1" t="s">
        <v>3</v>
      </c>
      <c r="C1" t="s">
        <v>4</v>
      </c>
      <c r="D1" t="s">
        <v>9</v>
      </c>
    </row>
    <row r="2" spans="1:6" x14ac:dyDescent="0.35">
      <c r="B2">
        <v>-145.26000000000002</v>
      </c>
      <c r="C2">
        <v>171.57333333333335</v>
      </c>
      <c r="D2">
        <f>B2-C2</f>
        <v>-316.83333333333337</v>
      </c>
      <c r="F2" t="s">
        <v>23</v>
      </c>
    </row>
    <row r="3" spans="1:6" x14ac:dyDescent="0.35">
      <c r="B3">
        <v>-124.95</v>
      </c>
      <c r="C3">
        <v>187.50833333333333</v>
      </c>
      <c r="D3">
        <f t="shared" ref="D3:D34" si="0">B3-C3</f>
        <v>-312.45833333333331</v>
      </c>
    </row>
    <row r="4" spans="1:6" x14ac:dyDescent="0.35">
      <c r="B4">
        <v>58.176666666666669</v>
      </c>
      <c r="C4">
        <v>241.89666666666668</v>
      </c>
      <c r="D4">
        <f t="shared" si="0"/>
        <v>-183.72</v>
      </c>
    </row>
    <row r="5" spans="1:6" x14ac:dyDescent="0.35">
      <c r="A5">
        <v>2011</v>
      </c>
      <c r="B5">
        <v>67.336666666666659</v>
      </c>
      <c r="C5">
        <v>194.35333333333335</v>
      </c>
      <c r="D5">
        <f t="shared" si="0"/>
        <v>-127.01666666666669</v>
      </c>
    </row>
    <row r="6" spans="1:6" x14ac:dyDescent="0.35">
      <c r="B6">
        <v>-26.215</v>
      </c>
      <c r="C6">
        <v>265.46999999999997</v>
      </c>
      <c r="D6">
        <f t="shared" si="0"/>
        <v>-291.68499999999995</v>
      </c>
    </row>
    <row r="7" spans="1:6" x14ac:dyDescent="0.35">
      <c r="B7">
        <v>-128.05166666666668</v>
      </c>
      <c r="C7">
        <v>180.21166666666667</v>
      </c>
      <c r="D7">
        <f t="shared" si="0"/>
        <v>-308.26333333333332</v>
      </c>
    </row>
    <row r="8" spans="1:6" x14ac:dyDescent="0.35">
      <c r="B8">
        <v>-128.05166666666668</v>
      </c>
      <c r="C8">
        <v>227.0566666666667</v>
      </c>
      <c r="D8">
        <f t="shared" si="0"/>
        <v>-355.10833333333335</v>
      </c>
    </row>
    <row r="9" spans="1:6" x14ac:dyDescent="0.35">
      <c r="B9">
        <v>-316.36166666666668</v>
      </c>
      <c r="C9">
        <v>346.63666666666671</v>
      </c>
      <c r="D9">
        <f t="shared" si="0"/>
        <v>-662.99833333333345</v>
      </c>
    </row>
    <row r="10" spans="1:6" x14ac:dyDescent="0.35">
      <c r="B10">
        <v>-628.2879999999999</v>
      </c>
      <c r="C10">
        <v>202.6875</v>
      </c>
      <c r="D10">
        <f t="shared" si="0"/>
        <v>-830.9754999999999</v>
      </c>
    </row>
    <row r="12" spans="1:6" x14ac:dyDescent="0.35">
      <c r="B12">
        <v>-562.56999999999994</v>
      </c>
      <c r="C12">
        <v>277.36400000000003</v>
      </c>
      <c r="D12">
        <f t="shared" si="0"/>
        <v>-839.93399999999997</v>
      </c>
    </row>
    <row r="13" spans="1:6" x14ac:dyDescent="0.35">
      <c r="B13">
        <v>-809.68500000000006</v>
      </c>
      <c r="C13">
        <v>499.21499999999997</v>
      </c>
      <c r="D13">
        <f t="shared" si="0"/>
        <v>-1308.9000000000001</v>
      </c>
    </row>
    <row r="14" spans="1:6" x14ac:dyDescent="0.35">
      <c r="B14">
        <v>-1161.7666666666667</v>
      </c>
      <c r="C14">
        <v>376.57333333333332</v>
      </c>
      <c r="D14">
        <f t="shared" si="0"/>
        <v>-1538.34</v>
      </c>
    </row>
    <row r="15" spans="1:6" x14ac:dyDescent="0.35">
      <c r="B15">
        <v>-1500.8349999999998</v>
      </c>
      <c r="C15">
        <v>384.35833333333335</v>
      </c>
      <c r="D15">
        <f t="shared" si="0"/>
        <v>-1885.1933333333332</v>
      </c>
    </row>
    <row r="16" spans="1:6" x14ac:dyDescent="0.35">
      <c r="B16">
        <v>-1572.6599999999999</v>
      </c>
      <c r="C16">
        <v>570.09</v>
      </c>
      <c r="D16">
        <f t="shared" si="0"/>
        <v>-2142.75</v>
      </c>
    </row>
    <row r="17" spans="1:4" x14ac:dyDescent="0.35">
      <c r="B17">
        <v>-1219.3066666666668</v>
      </c>
      <c r="C17">
        <v>479.32999999999993</v>
      </c>
      <c r="D17">
        <f t="shared" si="0"/>
        <v>-1698.6366666666668</v>
      </c>
    </row>
    <row r="18" spans="1:4" x14ac:dyDescent="0.35">
      <c r="A18">
        <v>2012</v>
      </c>
      <c r="B18">
        <v>-1522.6033333333332</v>
      </c>
      <c r="C18">
        <v>432.85999999999996</v>
      </c>
      <c r="D18">
        <f t="shared" si="0"/>
        <v>-1955.4633333333331</v>
      </c>
    </row>
    <row r="19" spans="1:4" x14ac:dyDescent="0.35">
      <c r="B19">
        <v>-1681.1666666666667</v>
      </c>
      <c r="C19">
        <v>464.29500000000007</v>
      </c>
      <c r="D19">
        <f t="shared" si="0"/>
        <v>-2145.461666666667</v>
      </c>
    </row>
    <row r="20" spans="1:4" x14ac:dyDescent="0.35">
      <c r="B20">
        <v>-775.0100000000001</v>
      </c>
      <c r="C20">
        <v>347.67</v>
      </c>
      <c r="D20">
        <f t="shared" si="0"/>
        <v>-1122.68</v>
      </c>
    </row>
    <row r="21" spans="1:4" x14ac:dyDescent="0.35">
      <c r="B21">
        <v>-1419.1266666666668</v>
      </c>
      <c r="C21">
        <v>518.64666666666665</v>
      </c>
      <c r="D21">
        <f t="shared" si="0"/>
        <v>-1937.7733333333335</v>
      </c>
    </row>
    <row r="22" spans="1:4" x14ac:dyDescent="0.35">
      <c r="B22">
        <v>-1429.2650000000001</v>
      </c>
      <c r="C22">
        <v>318</v>
      </c>
      <c r="D22">
        <f t="shared" si="0"/>
        <v>-1747.2650000000001</v>
      </c>
    </row>
    <row r="23" spans="1:4" x14ac:dyDescent="0.35">
      <c r="B23">
        <v>-1440.4483333333335</v>
      </c>
      <c r="C23">
        <v>313.34333333333336</v>
      </c>
      <c r="D23">
        <f t="shared" si="0"/>
        <v>-1753.791666666667</v>
      </c>
    </row>
    <row r="25" spans="1:4" x14ac:dyDescent="0.35">
      <c r="B25">
        <v>-1156.6866666666667</v>
      </c>
      <c r="C25">
        <v>441.54500000000002</v>
      </c>
      <c r="D25">
        <f t="shared" si="0"/>
        <v>-1598.2316666666668</v>
      </c>
    </row>
    <row r="26" spans="1:4" x14ac:dyDescent="0.35">
      <c r="B26">
        <v>-1564.1866666666667</v>
      </c>
      <c r="C26">
        <v>553.74333333333334</v>
      </c>
      <c r="D26">
        <f t="shared" si="0"/>
        <v>-2117.9300000000003</v>
      </c>
    </row>
    <row r="27" spans="1:4" x14ac:dyDescent="0.35">
      <c r="B27">
        <v>-1529.1116666666667</v>
      </c>
      <c r="C27">
        <v>623.68499999999995</v>
      </c>
      <c r="D27">
        <f t="shared" si="0"/>
        <v>-2152.7966666666666</v>
      </c>
    </row>
    <row r="28" spans="1:4" x14ac:dyDescent="0.35">
      <c r="B28">
        <v>-1400.0116666666665</v>
      </c>
      <c r="C28">
        <v>566.94333333333327</v>
      </c>
      <c r="D28">
        <f t="shared" si="0"/>
        <v>-1966.9549999999999</v>
      </c>
    </row>
    <row r="29" spans="1:4" x14ac:dyDescent="0.35">
      <c r="A29">
        <v>2013</v>
      </c>
      <c r="B29">
        <v>-1322.6516666666666</v>
      </c>
      <c r="C29">
        <v>326.95166666666665</v>
      </c>
      <c r="D29">
        <f t="shared" si="0"/>
        <v>-1649.6033333333332</v>
      </c>
    </row>
    <row r="30" spans="1:4" x14ac:dyDescent="0.35">
      <c r="B30">
        <v>-1514.5466666666669</v>
      </c>
      <c r="C30">
        <v>804.34499999999991</v>
      </c>
      <c r="D30">
        <f t="shared" si="0"/>
        <v>-2318.8916666666669</v>
      </c>
    </row>
    <row r="31" spans="1:4" x14ac:dyDescent="0.35">
      <c r="B31">
        <v>-1378.1733333333334</v>
      </c>
      <c r="C31">
        <v>564.20833333333337</v>
      </c>
      <c r="D31">
        <f t="shared" si="0"/>
        <v>-1942.3816666666667</v>
      </c>
    </row>
    <row r="32" spans="1:4" x14ac:dyDescent="0.35">
      <c r="B32">
        <v>-1970.2049999999999</v>
      </c>
      <c r="C32">
        <v>299.92500000000001</v>
      </c>
      <c r="D32">
        <f t="shared" si="0"/>
        <v>-2270.13</v>
      </c>
    </row>
    <row r="33" spans="2:4" x14ac:dyDescent="0.35">
      <c r="B33">
        <v>-1695.7016666666668</v>
      </c>
      <c r="C33">
        <v>316.47333333333336</v>
      </c>
      <c r="D33">
        <f t="shared" si="0"/>
        <v>-2012.1750000000002</v>
      </c>
    </row>
    <row r="34" spans="2:4" x14ac:dyDescent="0.35">
      <c r="B34">
        <v>-1509.885</v>
      </c>
      <c r="C34">
        <v>315.82666666666665</v>
      </c>
      <c r="D34">
        <f t="shared" si="0"/>
        <v>-1825.7116666666666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B2E41-4F76-4E37-BF99-0B9BF5A76E26}">
  <dimension ref="A1:R51"/>
  <sheetViews>
    <sheetView workbookViewId="0">
      <selection activeCell="V12" sqref="V12"/>
    </sheetView>
  </sheetViews>
  <sheetFormatPr defaultRowHeight="14.5" x14ac:dyDescent="0.35"/>
  <cols>
    <col min="1" max="1" width="9.08984375" bestFit="1" customWidth="1"/>
    <col min="2" max="2" width="9.81640625" bestFit="1" customWidth="1"/>
    <col min="7" max="7" width="9.08984375" bestFit="1" customWidth="1"/>
    <col min="8" max="8" width="9.81640625" bestFit="1" customWidth="1"/>
    <col min="13" max="13" width="14.6328125" customWidth="1"/>
  </cols>
  <sheetData>
    <row r="1" spans="1:18" x14ac:dyDescent="0.35">
      <c r="A1" t="s">
        <v>0</v>
      </c>
      <c r="B1" t="s">
        <v>1</v>
      </c>
      <c r="C1" t="s">
        <v>2</v>
      </c>
      <c r="D1" t="s">
        <v>3</v>
      </c>
      <c r="G1" t="s">
        <v>0</v>
      </c>
      <c r="H1" t="s">
        <v>1</v>
      </c>
      <c r="I1" t="s">
        <v>2</v>
      </c>
      <c r="J1" t="s">
        <v>4</v>
      </c>
      <c r="M1" t="s">
        <v>5</v>
      </c>
      <c r="N1" t="s">
        <v>0</v>
      </c>
      <c r="O1" t="s">
        <v>19</v>
      </c>
      <c r="P1" t="s">
        <v>20</v>
      </c>
      <c r="R1" t="s">
        <v>9</v>
      </c>
    </row>
    <row r="2" spans="1:18" x14ac:dyDescent="0.35">
      <c r="A2" s="7">
        <v>40711</v>
      </c>
      <c r="B2" s="2">
        <v>0.59375</v>
      </c>
      <c r="C2" s="3">
        <v>1</v>
      </c>
      <c r="D2" s="3">
        <v>-278.73</v>
      </c>
      <c r="G2" s="1">
        <v>40711</v>
      </c>
      <c r="H2" s="2">
        <v>0.59583333333333333</v>
      </c>
      <c r="I2" s="3">
        <v>1</v>
      </c>
      <c r="J2" s="3">
        <v>102.33</v>
      </c>
      <c r="N2" s="13">
        <v>40711</v>
      </c>
      <c r="O2">
        <f>AVERAGE(D2:D4)</f>
        <v>-145.26000000000002</v>
      </c>
      <c r="P2">
        <f>AVERAGE(J2:J4)</f>
        <v>171.57333333333335</v>
      </c>
      <c r="R2">
        <f>O2-P2</f>
        <v>-316.83333333333337</v>
      </c>
    </row>
    <row r="3" spans="1:18" x14ac:dyDescent="0.35">
      <c r="A3" s="8">
        <v>40711</v>
      </c>
      <c r="B3" s="5">
        <v>0.6333333333333333</v>
      </c>
      <c r="C3" s="6">
        <v>2</v>
      </c>
      <c r="D3" s="6">
        <v>123.08</v>
      </c>
      <c r="G3" s="4">
        <v>40711</v>
      </c>
      <c r="H3" s="5">
        <v>0.63541666666666663</v>
      </c>
      <c r="I3" s="6">
        <v>2</v>
      </c>
      <c r="J3" s="6">
        <v>131.69999999999999</v>
      </c>
      <c r="N3" s="13">
        <v>40718</v>
      </c>
      <c r="O3">
        <f>AVERAGE(D5:D10)</f>
        <v>-124.95</v>
      </c>
      <c r="P3">
        <f>AVERAGE(J5:J10)</f>
        <v>187.50833333333333</v>
      </c>
      <c r="R3">
        <f t="shared" ref="R3:R12" si="0">O3-P3</f>
        <v>-312.45833333333331</v>
      </c>
    </row>
    <row r="4" spans="1:18" x14ac:dyDescent="0.35">
      <c r="A4" s="7">
        <v>40711</v>
      </c>
      <c r="B4" s="2">
        <v>0.64236111111111116</v>
      </c>
      <c r="C4" s="3">
        <v>3</v>
      </c>
      <c r="D4" s="3">
        <v>-280.13</v>
      </c>
      <c r="G4" s="1">
        <v>40711</v>
      </c>
      <c r="H4" s="2">
        <v>0.64513888888888893</v>
      </c>
      <c r="I4" s="3">
        <v>3</v>
      </c>
      <c r="J4" s="3">
        <v>280.69</v>
      </c>
      <c r="N4" s="13">
        <v>40724</v>
      </c>
      <c r="O4">
        <f>AVERAGE(D11:D16)</f>
        <v>58.176666666666669</v>
      </c>
      <c r="P4">
        <f>AVERAGE(J11:J16)</f>
        <v>241.89666666666668</v>
      </c>
      <c r="R4">
        <f t="shared" si="0"/>
        <v>-183.72</v>
      </c>
    </row>
    <row r="5" spans="1:18" x14ac:dyDescent="0.35">
      <c r="A5" s="8">
        <v>40718</v>
      </c>
      <c r="B5" s="5">
        <v>0.5444444444444444</v>
      </c>
      <c r="C5" s="6">
        <v>1</v>
      </c>
      <c r="D5" s="6">
        <v>-204.37</v>
      </c>
      <c r="G5" s="4">
        <v>40718</v>
      </c>
      <c r="H5" s="5">
        <v>0.54861111111111116</v>
      </c>
      <c r="I5" s="6">
        <v>1</v>
      </c>
      <c r="J5" s="6">
        <v>248.96</v>
      </c>
      <c r="N5" s="13">
        <v>40737</v>
      </c>
      <c r="O5">
        <f>AVERAGE(D23:D28)</f>
        <v>67.336666666666659</v>
      </c>
      <c r="P5">
        <f>AVERAGE(J17:J22)</f>
        <v>194.35333333333335</v>
      </c>
      <c r="R5">
        <f t="shared" si="0"/>
        <v>-127.01666666666669</v>
      </c>
    </row>
    <row r="6" spans="1:18" x14ac:dyDescent="0.35">
      <c r="A6" s="7">
        <v>40718</v>
      </c>
      <c r="B6" s="2">
        <v>0.6020833333333333</v>
      </c>
      <c r="C6" s="3">
        <v>2</v>
      </c>
      <c r="D6" s="3">
        <v>123.78</v>
      </c>
      <c r="G6" s="1">
        <v>40718</v>
      </c>
      <c r="H6" s="2">
        <v>0.60486111111111107</v>
      </c>
      <c r="I6" s="3">
        <v>2</v>
      </c>
      <c r="J6" s="3">
        <v>129.91</v>
      </c>
      <c r="N6" s="13">
        <v>40745</v>
      </c>
      <c r="O6">
        <f>AVERAGE(D29:D34)</f>
        <v>-26.215</v>
      </c>
      <c r="P6">
        <f>AVERAGE(J23:J28)</f>
        <v>265.46999999999997</v>
      </c>
      <c r="R6">
        <f t="shared" si="0"/>
        <v>-291.68499999999995</v>
      </c>
    </row>
    <row r="7" spans="1:18" x14ac:dyDescent="0.35">
      <c r="A7" s="8">
        <v>40718</v>
      </c>
      <c r="B7" s="5">
        <v>0.6118055555555556</v>
      </c>
      <c r="C7" s="6">
        <v>3</v>
      </c>
      <c r="D7" s="6">
        <v>-280.33</v>
      </c>
      <c r="G7" s="4">
        <v>40718</v>
      </c>
      <c r="H7" s="5">
        <v>0.61388888888888893</v>
      </c>
      <c r="I7" s="6">
        <v>3</v>
      </c>
      <c r="J7" s="6">
        <v>150.76</v>
      </c>
      <c r="N7" s="7">
        <v>40751</v>
      </c>
      <c r="O7">
        <f>AVERAGE(D35:D40)</f>
        <v>-128.05166666666668</v>
      </c>
      <c r="P7">
        <f>AVERAGE(J29:J34)</f>
        <v>180.21166666666667</v>
      </c>
      <c r="R7">
        <f t="shared" si="0"/>
        <v>-308.26333333333332</v>
      </c>
    </row>
    <row r="8" spans="1:18" x14ac:dyDescent="0.35">
      <c r="A8" s="7">
        <v>40718</v>
      </c>
      <c r="B8" s="2">
        <v>0.65555555555555556</v>
      </c>
      <c r="C8" s="3">
        <v>4</v>
      </c>
      <c r="D8" s="3">
        <v>-270.31</v>
      </c>
      <c r="G8" s="1">
        <v>40718</v>
      </c>
      <c r="H8" s="2">
        <v>0.65763888888888888</v>
      </c>
      <c r="I8" s="3">
        <v>4</v>
      </c>
      <c r="J8" s="3">
        <v>169.66</v>
      </c>
      <c r="N8" s="7">
        <v>40758</v>
      </c>
      <c r="O8">
        <f>AVERAGE(D35:D40)</f>
        <v>-128.05166666666668</v>
      </c>
      <c r="P8">
        <f>AVERAGE(J35:J40)</f>
        <v>227.0566666666667</v>
      </c>
      <c r="R8">
        <f t="shared" si="0"/>
        <v>-355.10833333333335</v>
      </c>
    </row>
    <row r="9" spans="1:18" x14ac:dyDescent="0.35">
      <c r="A9" s="8">
        <v>40718</v>
      </c>
      <c r="B9" s="5">
        <v>0.66874999999999996</v>
      </c>
      <c r="C9" s="6">
        <v>6</v>
      </c>
      <c r="D9" s="6">
        <v>-63.91</v>
      </c>
      <c r="G9" s="4">
        <v>40718</v>
      </c>
      <c r="H9" s="5">
        <v>0.67222222222222228</v>
      </c>
      <c r="I9" s="6">
        <v>6</v>
      </c>
      <c r="J9" s="6">
        <v>143.02000000000001</v>
      </c>
      <c r="N9" s="7">
        <v>40766</v>
      </c>
      <c r="O9">
        <f>AVERAGE(D41:D46)</f>
        <v>-316.36166666666668</v>
      </c>
      <c r="P9">
        <f>AVERAGE(J41:J46)</f>
        <v>346.63666666666671</v>
      </c>
      <c r="R9">
        <f t="shared" si="0"/>
        <v>-662.99833333333345</v>
      </c>
    </row>
    <row r="10" spans="1:18" x14ac:dyDescent="0.35">
      <c r="A10" s="7">
        <v>40718</v>
      </c>
      <c r="B10" s="2">
        <v>0.70138888888888884</v>
      </c>
      <c r="C10" s="3">
        <v>5</v>
      </c>
      <c r="D10" s="3">
        <v>-54.56</v>
      </c>
      <c r="G10" s="1">
        <v>40718</v>
      </c>
      <c r="H10" s="2">
        <v>0.70416666666666672</v>
      </c>
      <c r="I10" s="3">
        <v>5</v>
      </c>
      <c r="J10" s="3">
        <v>282.74</v>
      </c>
      <c r="N10" s="7">
        <v>40784</v>
      </c>
      <c r="O10">
        <f>AVERAGE(D47:D51)</f>
        <v>-628.2879999999999</v>
      </c>
      <c r="P10">
        <f>AVERAGE(J47:J50)</f>
        <v>202.6875</v>
      </c>
      <c r="R10">
        <f t="shared" si="0"/>
        <v>-830.9754999999999</v>
      </c>
    </row>
    <row r="11" spans="1:18" x14ac:dyDescent="0.35">
      <c r="A11" s="8">
        <v>40724</v>
      </c>
      <c r="B11" s="5">
        <v>0.54097222222222219</v>
      </c>
      <c r="C11" s="6">
        <v>1</v>
      </c>
      <c r="D11" s="6">
        <v>35.82</v>
      </c>
      <c r="G11" s="4">
        <v>40724</v>
      </c>
      <c r="H11" s="5">
        <v>0.54305555555555551</v>
      </c>
      <c r="I11" s="6">
        <v>1</v>
      </c>
      <c r="J11" s="6">
        <v>263.72000000000003</v>
      </c>
    </row>
    <row r="12" spans="1:18" x14ac:dyDescent="0.35">
      <c r="A12" s="7">
        <v>40724</v>
      </c>
      <c r="B12" s="2">
        <v>0.58194444444444449</v>
      </c>
      <c r="C12" s="3">
        <v>2</v>
      </c>
      <c r="D12" s="3">
        <v>183.73</v>
      </c>
      <c r="G12" s="1">
        <v>40724</v>
      </c>
      <c r="H12" s="2">
        <v>0.58333333333333337</v>
      </c>
      <c r="I12" s="3">
        <v>2</v>
      </c>
      <c r="J12" s="3">
        <v>180.87</v>
      </c>
      <c r="N12" s="14" t="s">
        <v>6</v>
      </c>
      <c r="O12" s="14">
        <f>AVERAGE(O2:O10)</f>
        <v>-152.40718518518517</v>
      </c>
      <c r="P12" s="14">
        <f>AVERAGE(P2:P10)</f>
        <v>224.15490740740742</v>
      </c>
      <c r="R12">
        <f t="shared" si="0"/>
        <v>-376.56209259259259</v>
      </c>
    </row>
    <row r="13" spans="1:18" x14ac:dyDescent="0.35">
      <c r="A13" s="8">
        <v>40724</v>
      </c>
      <c r="B13" s="5">
        <v>0.59097222222222223</v>
      </c>
      <c r="C13" s="6">
        <v>3</v>
      </c>
      <c r="D13" s="6">
        <v>-161.96</v>
      </c>
      <c r="G13" s="4">
        <v>40724</v>
      </c>
      <c r="H13" s="5">
        <v>0.59375</v>
      </c>
      <c r="I13" s="6">
        <v>3</v>
      </c>
      <c r="J13" s="6">
        <v>241.56</v>
      </c>
      <c r="N13" t="s">
        <v>7</v>
      </c>
      <c r="O13">
        <f>MIN(O2:O10)</f>
        <v>-628.2879999999999</v>
      </c>
      <c r="P13">
        <f>MIN(P2:P10)</f>
        <v>171.57333333333335</v>
      </c>
      <c r="R13" t="s">
        <v>24</v>
      </c>
    </row>
    <row r="14" spans="1:18" x14ac:dyDescent="0.35">
      <c r="A14" s="7">
        <v>40724</v>
      </c>
      <c r="B14" s="2">
        <v>0.65069444444444446</v>
      </c>
      <c r="C14" s="3">
        <v>4</v>
      </c>
      <c r="D14" s="3">
        <v>97.59</v>
      </c>
      <c r="G14" s="1">
        <v>40724</v>
      </c>
      <c r="H14" s="2">
        <v>0.65277777777777779</v>
      </c>
      <c r="I14" s="3">
        <v>4</v>
      </c>
      <c r="J14" s="3">
        <v>258.86</v>
      </c>
      <c r="N14" t="s">
        <v>8</v>
      </c>
      <c r="O14">
        <f>MAX(O2:O10)</f>
        <v>67.336666666666659</v>
      </c>
      <c r="P14">
        <f>MAX(P2:P10)</f>
        <v>346.63666666666671</v>
      </c>
    </row>
    <row r="15" spans="1:18" x14ac:dyDescent="0.35">
      <c r="A15" s="8">
        <v>40724</v>
      </c>
      <c r="B15" s="5">
        <v>0.6645833333333333</v>
      </c>
      <c r="C15" s="6">
        <v>6</v>
      </c>
      <c r="D15" s="6">
        <v>85.87</v>
      </c>
      <c r="G15" s="4">
        <v>40724</v>
      </c>
      <c r="H15" s="5">
        <v>0.66666666666666663</v>
      </c>
      <c r="I15" s="6">
        <v>6</v>
      </c>
      <c r="J15" s="6">
        <v>235.91</v>
      </c>
    </row>
    <row r="16" spans="1:18" x14ac:dyDescent="0.35">
      <c r="A16" s="7">
        <v>40724</v>
      </c>
      <c r="B16" s="2">
        <v>0.7006944444444444</v>
      </c>
      <c r="C16" s="3">
        <v>5</v>
      </c>
      <c r="D16" s="3">
        <v>108.01</v>
      </c>
      <c r="G16" s="1">
        <v>40724</v>
      </c>
      <c r="H16" s="2">
        <v>0.70277777777777772</v>
      </c>
      <c r="I16" s="3">
        <v>5</v>
      </c>
      <c r="J16" s="3">
        <v>270.45999999999998</v>
      </c>
    </row>
    <row r="17" spans="1:10" x14ac:dyDescent="0.35">
      <c r="A17" s="8">
        <v>40737</v>
      </c>
      <c r="B17" s="5">
        <v>0.58402777777777781</v>
      </c>
      <c r="C17" s="6">
        <v>1</v>
      </c>
      <c r="D17" s="6">
        <v>-171.85</v>
      </c>
      <c r="G17" s="4">
        <v>40737</v>
      </c>
      <c r="H17" s="5">
        <v>0.58680555555555558</v>
      </c>
      <c r="I17" s="6">
        <v>1</v>
      </c>
      <c r="J17" s="6">
        <v>184.14</v>
      </c>
    </row>
    <row r="18" spans="1:10" x14ac:dyDescent="0.35">
      <c r="A18" s="7">
        <v>40737</v>
      </c>
      <c r="B18" s="2">
        <v>0.62430555555555556</v>
      </c>
      <c r="C18" s="3">
        <v>2</v>
      </c>
      <c r="D18" s="3">
        <v>135.79</v>
      </c>
      <c r="G18" s="1">
        <v>40737</v>
      </c>
      <c r="H18" s="2">
        <v>0.62708333333333333</v>
      </c>
      <c r="I18" s="3">
        <v>2</v>
      </c>
      <c r="J18" s="3">
        <v>154.75</v>
      </c>
    </row>
    <row r="19" spans="1:10" x14ac:dyDescent="0.35">
      <c r="A19" s="8">
        <v>40737</v>
      </c>
      <c r="B19" s="5">
        <v>0.63472222222222219</v>
      </c>
      <c r="C19" s="6">
        <v>3</v>
      </c>
      <c r="D19" s="6">
        <v>-49.79</v>
      </c>
      <c r="G19" s="4">
        <v>40737</v>
      </c>
      <c r="H19" s="5">
        <v>0.63680555555555551</v>
      </c>
      <c r="I19" s="6">
        <v>3</v>
      </c>
      <c r="J19" s="6">
        <v>188.08</v>
      </c>
    </row>
    <row r="20" spans="1:10" x14ac:dyDescent="0.35">
      <c r="A20" s="7">
        <v>40737</v>
      </c>
      <c r="B20" s="2">
        <v>0.68194444444444446</v>
      </c>
      <c r="C20" s="3">
        <v>4</v>
      </c>
      <c r="D20" s="3">
        <v>51.54</v>
      </c>
      <c r="G20" s="1">
        <v>40737</v>
      </c>
      <c r="H20" s="2">
        <v>0.7</v>
      </c>
      <c r="I20" s="3">
        <v>4</v>
      </c>
      <c r="J20" s="3">
        <v>269.45</v>
      </c>
    </row>
    <row r="21" spans="1:10" x14ac:dyDescent="0.35">
      <c r="A21" s="8">
        <v>40737</v>
      </c>
      <c r="B21" s="5">
        <v>0.71319444444444446</v>
      </c>
      <c r="C21" s="6">
        <v>6</v>
      </c>
      <c r="D21" s="6">
        <v>51.53</v>
      </c>
      <c r="G21" s="4">
        <v>40737</v>
      </c>
      <c r="H21" s="5">
        <v>0.71527777777777779</v>
      </c>
      <c r="I21" s="6">
        <v>6</v>
      </c>
      <c r="J21" s="6">
        <v>202.18</v>
      </c>
    </row>
    <row r="22" spans="1:10" x14ac:dyDescent="0.35">
      <c r="A22" s="7">
        <v>40737</v>
      </c>
      <c r="B22" s="2">
        <v>0.75</v>
      </c>
      <c r="C22" s="3">
        <v>5</v>
      </c>
      <c r="D22" s="3">
        <v>56.6</v>
      </c>
      <c r="G22" s="1">
        <v>40737</v>
      </c>
      <c r="H22" s="2">
        <v>0.75208333333333333</v>
      </c>
      <c r="I22" s="3">
        <v>5</v>
      </c>
      <c r="J22" s="3">
        <v>167.52</v>
      </c>
    </row>
    <row r="23" spans="1:10" x14ac:dyDescent="0.35">
      <c r="A23" s="8">
        <v>40745</v>
      </c>
      <c r="B23" s="5">
        <v>0.53402777777777777</v>
      </c>
      <c r="C23" s="6">
        <v>1</v>
      </c>
      <c r="D23" s="6">
        <v>-102.78</v>
      </c>
      <c r="G23" s="4">
        <v>40745</v>
      </c>
      <c r="H23" s="5">
        <v>0.53680555555555554</v>
      </c>
      <c r="I23" s="6">
        <v>1</v>
      </c>
      <c r="J23" s="6">
        <v>295.8</v>
      </c>
    </row>
    <row r="24" spans="1:10" x14ac:dyDescent="0.35">
      <c r="A24" s="7">
        <v>40745</v>
      </c>
      <c r="B24" s="2">
        <v>0.57430555555555551</v>
      </c>
      <c r="C24" s="3">
        <v>2</v>
      </c>
      <c r="D24" s="3">
        <v>129.6</v>
      </c>
      <c r="G24" s="1">
        <v>40745</v>
      </c>
      <c r="H24" s="2">
        <v>0.57638888888888884</v>
      </c>
      <c r="I24" s="3">
        <v>2</v>
      </c>
      <c r="J24" s="3">
        <v>259.49</v>
      </c>
    </row>
    <row r="25" spans="1:10" x14ac:dyDescent="0.35">
      <c r="A25" s="8">
        <v>40745</v>
      </c>
      <c r="B25" s="5">
        <v>0.58402777777777781</v>
      </c>
      <c r="C25" s="6">
        <v>3</v>
      </c>
      <c r="D25" s="6">
        <v>108.4</v>
      </c>
      <c r="G25" s="4">
        <v>40745</v>
      </c>
      <c r="H25" s="5">
        <v>0.58611111111111114</v>
      </c>
      <c r="I25" s="6">
        <v>3</v>
      </c>
      <c r="J25" s="6">
        <v>245.82</v>
      </c>
    </row>
    <row r="26" spans="1:10" x14ac:dyDescent="0.35">
      <c r="A26" s="7">
        <v>40745</v>
      </c>
      <c r="B26" s="2">
        <v>0.6333333333333333</v>
      </c>
      <c r="C26" s="3">
        <v>4</v>
      </c>
      <c r="D26" s="3">
        <v>83.47</v>
      </c>
      <c r="G26" s="1">
        <v>40745</v>
      </c>
      <c r="H26" s="2">
        <v>0.63541666666666663</v>
      </c>
      <c r="I26" s="3">
        <v>4</v>
      </c>
      <c r="J26" s="3">
        <v>262.66000000000003</v>
      </c>
    </row>
    <row r="27" spans="1:10" x14ac:dyDescent="0.35">
      <c r="A27" s="8">
        <v>40745</v>
      </c>
      <c r="B27" s="5">
        <v>0.64652777777777781</v>
      </c>
      <c r="C27" s="6">
        <v>6</v>
      </c>
      <c r="D27" s="6">
        <v>40.56</v>
      </c>
      <c r="G27" s="4">
        <v>40745</v>
      </c>
      <c r="H27" s="5">
        <v>0.6479166666666667</v>
      </c>
      <c r="I27" s="6">
        <v>6</v>
      </c>
      <c r="J27" s="6">
        <v>252.56</v>
      </c>
    </row>
    <row r="28" spans="1:10" x14ac:dyDescent="0.35">
      <c r="A28" s="7">
        <v>40745</v>
      </c>
      <c r="B28" s="2">
        <v>0.67986111111111114</v>
      </c>
      <c r="C28" s="3">
        <v>5</v>
      </c>
      <c r="D28" s="3">
        <v>144.77000000000001</v>
      </c>
      <c r="G28" s="1">
        <v>40745</v>
      </c>
      <c r="H28" s="2">
        <v>0.68125000000000002</v>
      </c>
      <c r="I28" s="3">
        <v>5</v>
      </c>
      <c r="J28" s="3">
        <v>276.49</v>
      </c>
    </row>
    <row r="29" spans="1:10" x14ac:dyDescent="0.35">
      <c r="A29" s="8">
        <v>40751</v>
      </c>
      <c r="B29" s="5">
        <v>0.58611111111111114</v>
      </c>
      <c r="C29" s="6">
        <v>1</v>
      </c>
      <c r="D29" s="6">
        <v>-102.52</v>
      </c>
      <c r="G29" s="4">
        <v>40751</v>
      </c>
      <c r="H29" s="5">
        <v>0.58819444444444446</v>
      </c>
      <c r="I29" s="6">
        <v>1</v>
      </c>
      <c r="J29" s="6">
        <v>204.22</v>
      </c>
    </row>
    <row r="30" spans="1:10" x14ac:dyDescent="0.35">
      <c r="A30" s="7">
        <v>40751</v>
      </c>
      <c r="B30" s="2">
        <v>0.62569444444444444</v>
      </c>
      <c r="C30" s="3">
        <v>2</v>
      </c>
      <c r="D30" s="3">
        <v>62.63</v>
      </c>
      <c r="G30" s="1">
        <v>40751</v>
      </c>
      <c r="H30" s="2">
        <v>0.62777777777777777</v>
      </c>
      <c r="I30" s="3">
        <v>2</v>
      </c>
      <c r="J30" s="3">
        <v>175.1</v>
      </c>
    </row>
    <row r="31" spans="1:10" x14ac:dyDescent="0.35">
      <c r="A31" s="8">
        <v>40751</v>
      </c>
      <c r="B31" s="5">
        <v>0.63541666666666663</v>
      </c>
      <c r="C31" s="6">
        <v>3</v>
      </c>
      <c r="D31" s="6">
        <v>0</v>
      </c>
      <c r="G31" s="4">
        <v>40751</v>
      </c>
      <c r="H31" s="5">
        <v>0.63680555555555551</v>
      </c>
      <c r="I31" s="6">
        <v>3</v>
      </c>
      <c r="J31" s="6">
        <v>163.69</v>
      </c>
    </row>
    <row r="32" spans="1:10" x14ac:dyDescent="0.35">
      <c r="A32" s="7">
        <v>40751</v>
      </c>
      <c r="B32" s="2">
        <v>0.67638888888888893</v>
      </c>
      <c r="C32" s="3">
        <v>4</v>
      </c>
      <c r="D32" s="3">
        <v>109.04</v>
      </c>
      <c r="G32" s="1">
        <v>40751</v>
      </c>
      <c r="H32" s="2">
        <v>0.67847222222222225</v>
      </c>
      <c r="I32" s="3">
        <v>4</v>
      </c>
      <c r="J32" s="3">
        <v>181.12</v>
      </c>
    </row>
    <row r="33" spans="1:10" x14ac:dyDescent="0.35">
      <c r="A33" s="8">
        <v>40751</v>
      </c>
      <c r="B33" s="5">
        <v>0.70486111111111116</v>
      </c>
      <c r="C33" s="6">
        <v>6</v>
      </c>
      <c r="D33" s="6">
        <v>-168.71</v>
      </c>
      <c r="G33" s="4">
        <v>40751</v>
      </c>
      <c r="H33" s="5">
        <v>0.70694444444444449</v>
      </c>
      <c r="I33" s="6">
        <v>6</v>
      </c>
      <c r="J33" s="6">
        <v>242.93</v>
      </c>
    </row>
    <row r="34" spans="1:10" x14ac:dyDescent="0.35">
      <c r="A34" s="7">
        <v>40751</v>
      </c>
      <c r="B34" s="2">
        <v>0.73472222222222228</v>
      </c>
      <c r="C34" s="3">
        <v>5</v>
      </c>
      <c r="D34" s="3">
        <v>-57.73</v>
      </c>
      <c r="G34" s="1">
        <v>40751</v>
      </c>
      <c r="H34" s="2">
        <v>0.73611111111111116</v>
      </c>
      <c r="I34" s="3">
        <v>5</v>
      </c>
      <c r="J34" s="3">
        <v>114.21</v>
      </c>
    </row>
    <row r="35" spans="1:10" x14ac:dyDescent="0.35">
      <c r="A35" s="8">
        <v>40758</v>
      </c>
      <c r="B35" s="5">
        <v>0.52777777777777779</v>
      </c>
      <c r="C35" s="6">
        <v>1</v>
      </c>
      <c r="D35" s="6">
        <v>-194.78</v>
      </c>
      <c r="G35" s="4">
        <v>40758</v>
      </c>
      <c r="H35" s="5">
        <v>0.52986111111111112</v>
      </c>
      <c r="I35" s="6">
        <v>1</v>
      </c>
      <c r="J35" s="6">
        <v>278.39999999999998</v>
      </c>
    </row>
    <row r="36" spans="1:10" x14ac:dyDescent="0.35">
      <c r="A36" s="7">
        <v>40758</v>
      </c>
      <c r="B36" s="2">
        <v>0.56527777777777777</v>
      </c>
      <c r="C36" s="3">
        <v>2</v>
      </c>
      <c r="D36" s="3">
        <v>53.77</v>
      </c>
      <c r="G36" s="1">
        <v>40758</v>
      </c>
      <c r="H36" s="2">
        <v>0.56736111111111109</v>
      </c>
      <c r="I36" s="3">
        <v>2</v>
      </c>
      <c r="J36" s="3">
        <v>176.2</v>
      </c>
    </row>
    <row r="37" spans="1:10" x14ac:dyDescent="0.35">
      <c r="A37" s="8">
        <v>40758</v>
      </c>
      <c r="B37" s="5">
        <v>0.57430555555555551</v>
      </c>
      <c r="C37" s="6">
        <v>3</v>
      </c>
      <c r="D37" s="6">
        <v>-71.86</v>
      </c>
      <c r="G37" s="4">
        <v>40758</v>
      </c>
      <c r="H37" s="5">
        <v>0.57638888888888884</v>
      </c>
      <c r="I37" s="6">
        <v>3</v>
      </c>
      <c r="J37" s="6">
        <v>179.86</v>
      </c>
    </row>
    <row r="38" spans="1:10" x14ac:dyDescent="0.35">
      <c r="A38" s="7">
        <v>40758</v>
      </c>
      <c r="B38" s="2">
        <v>0.61041666666666672</v>
      </c>
      <c r="C38" s="3">
        <v>4</v>
      </c>
      <c r="D38" s="3">
        <v>-200.99</v>
      </c>
      <c r="G38" s="1">
        <v>40758</v>
      </c>
      <c r="H38" s="2">
        <v>0.61250000000000004</v>
      </c>
      <c r="I38" s="3">
        <v>4</v>
      </c>
      <c r="J38" s="3">
        <v>274.04000000000002</v>
      </c>
    </row>
    <row r="39" spans="1:10" x14ac:dyDescent="0.35">
      <c r="A39" s="8">
        <v>40758</v>
      </c>
      <c r="B39" s="5">
        <v>0.6381944444444444</v>
      </c>
      <c r="C39" s="6">
        <v>6</v>
      </c>
      <c r="D39" s="6">
        <v>-212.87</v>
      </c>
      <c r="G39" s="4">
        <v>40758</v>
      </c>
      <c r="H39" s="5">
        <v>0.64166666666666672</v>
      </c>
      <c r="I39" s="6">
        <v>6</v>
      </c>
      <c r="J39" s="6">
        <v>170.38</v>
      </c>
    </row>
    <row r="40" spans="1:10" x14ac:dyDescent="0.35">
      <c r="A40" s="7">
        <v>40758</v>
      </c>
      <c r="B40" s="2">
        <v>0.67152777777777772</v>
      </c>
      <c r="C40" s="3">
        <v>5</v>
      </c>
      <c r="D40" s="3">
        <v>-141.58000000000001</v>
      </c>
      <c r="G40" s="1">
        <v>40758</v>
      </c>
      <c r="H40" s="2">
        <v>0.67361111111111116</v>
      </c>
      <c r="I40" s="3">
        <v>5</v>
      </c>
      <c r="J40" s="3">
        <v>283.45999999999998</v>
      </c>
    </row>
    <row r="41" spans="1:10" x14ac:dyDescent="0.35">
      <c r="A41" s="8">
        <v>40766</v>
      </c>
      <c r="B41" s="5">
        <v>0.54513888888888884</v>
      </c>
      <c r="C41" s="6">
        <v>1</v>
      </c>
      <c r="D41" s="6">
        <v>-356.37</v>
      </c>
      <c r="G41" s="4">
        <v>40766</v>
      </c>
      <c r="H41" s="5">
        <v>0.54791666666666672</v>
      </c>
      <c r="I41" s="6">
        <v>1</v>
      </c>
      <c r="J41" s="6">
        <v>270.97000000000003</v>
      </c>
    </row>
    <row r="42" spans="1:10" x14ac:dyDescent="0.35">
      <c r="A42" s="7">
        <v>40766</v>
      </c>
      <c r="B42" s="2">
        <v>0.59027777777777779</v>
      </c>
      <c r="C42" s="3">
        <v>2</v>
      </c>
      <c r="D42" s="3">
        <v>-167.99</v>
      </c>
      <c r="G42" s="1">
        <v>40766</v>
      </c>
      <c r="H42" s="2">
        <v>0.59166666666666667</v>
      </c>
      <c r="I42" s="3">
        <v>2</v>
      </c>
      <c r="J42" s="3">
        <v>262.14</v>
      </c>
    </row>
    <row r="43" spans="1:10" x14ac:dyDescent="0.35">
      <c r="A43" s="8">
        <v>40766</v>
      </c>
      <c r="B43" s="5">
        <v>0.59930555555555554</v>
      </c>
      <c r="C43" s="6">
        <v>3</v>
      </c>
      <c r="D43" s="6">
        <v>-134.87</v>
      </c>
      <c r="G43" s="4">
        <v>40766</v>
      </c>
      <c r="H43" s="5">
        <v>0.60069444444444442</v>
      </c>
      <c r="I43" s="6">
        <v>3</v>
      </c>
      <c r="J43" s="6">
        <v>275.54000000000002</v>
      </c>
    </row>
    <row r="44" spans="1:10" x14ac:dyDescent="0.35">
      <c r="A44" s="7">
        <v>40766</v>
      </c>
      <c r="B44" s="2">
        <v>0.64375000000000004</v>
      </c>
      <c r="C44" s="3">
        <v>4</v>
      </c>
      <c r="D44" s="3">
        <v>-534.76</v>
      </c>
      <c r="G44" s="1">
        <v>40766</v>
      </c>
      <c r="H44" s="2">
        <v>0.64513888888888893</v>
      </c>
      <c r="I44" s="3">
        <v>4</v>
      </c>
      <c r="J44" s="3">
        <v>457.9</v>
      </c>
    </row>
    <row r="45" spans="1:10" x14ac:dyDescent="0.35">
      <c r="A45" s="8">
        <v>40766</v>
      </c>
      <c r="B45" s="5">
        <v>0.67361111111111116</v>
      </c>
      <c r="C45" s="6">
        <v>6</v>
      </c>
      <c r="D45" s="6">
        <v>-256.99</v>
      </c>
      <c r="G45" s="4">
        <v>40766</v>
      </c>
      <c r="H45" s="5">
        <v>0.67569444444444449</v>
      </c>
      <c r="I45" s="6">
        <v>6</v>
      </c>
      <c r="J45" s="6">
        <v>378.8</v>
      </c>
    </row>
    <row r="46" spans="1:10" x14ac:dyDescent="0.35">
      <c r="A46" s="7">
        <v>40766</v>
      </c>
      <c r="B46" s="2">
        <v>0.70694444444444449</v>
      </c>
      <c r="C46" s="3">
        <v>5</v>
      </c>
      <c r="D46" s="3">
        <v>-447.19</v>
      </c>
      <c r="G46" s="1">
        <v>40766</v>
      </c>
      <c r="H46" s="2">
        <v>0.70972222222222225</v>
      </c>
      <c r="I46" s="3">
        <v>5</v>
      </c>
      <c r="J46" s="3">
        <v>434.47</v>
      </c>
    </row>
    <row r="47" spans="1:10" x14ac:dyDescent="0.35">
      <c r="A47" s="8">
        <v>40784</v>
      </c>
      <c r="B47" s="5">
        <v>0.55486111111111114</v>
      </c>
      <c r="C47" s="6">
        <v>1</v>
      </c>
      <c r="D47" s="6">
        <v>-281.57</v>
      </c>
      <c r="G47" s="4">
        <v>40784</v>
      </c>
      <c r="H47" s="5">
        <v>0.55694444444444446</v>
      </c>
      <c r="I47" s="6">
        <v>1</v>
      </c>
      <c r="J47" s="6">
        <v>242.58</v>
      </c>
    </row>
    <row r="48" spans="1:10" x14ac:dyDescent="0.35">
      <c r="A48" s="7">
        <v>40784</v>
      </c>
      <c r="B48" s="2">
        <v>0.59305555555555556</v>
      </c>
      <c r="C48" s="3">
        <v>2</v>
      </c>
      <c r="D48" s="3">
        <v>-726.17</v>
      </c>
      <c r="G48" s="1">
        <v>40784</v>
      </c>
      <c r="H48" s="2">
        <v>0.59513888888888888</v>
      </c>
      <c r="I48" s="3">
        <v>2</v>
      </c>
      <c r="J48" s="3">
        <v>126.79</v>
      </c>
    </row>
    <row r="49" spans="1:10" x14ac:dyDescent="0.35">
      <c r="A49" s="8">
        <v>40784</v>
      </c>
      <c r="B49" s="5">
        <v>0.60138888888888886</v>
      </c>
      <c r="C49" s="6">
        <v>3</v>
      </c>
      <c r="D49" s="6">
        <v>-281.89</v>
      </c>
      <c r="G49" s="4">
        <v>40784</v>
      </c>
      <c r="H49" s="5">
        <v>0.60416666666666663</v>
      </c>
      <c r="I49" s="6">
        <v>3</v>
      </c>
      <c r="J49" s="6">
        <v>169.24</v>
      </c>
    </row>
    <row r="50" spans="1:10" x14ac:dyDescent="0.35">
      <c r="A50" s="7">
        <v>40784</v>
      </c>
      <c r="B50" s="2">
        <v>0.66249999999999998</v>
      </c>
      <c r="C50" s="3">
        <v>4</v>
      </c>
      <c r="D50" s="3">
        <v>-1223.57</v>
      </c>
      <c r="G50" s="1">
        <v>40784</v>
      </c>
      <c r="H50" s="2">
        <v>0.6645833333333333</v>
      </c>
      <c r="I50" s="3">
        <v>4</v>
      </c>
      <c r="J50" s="3">
        <v>272.14</v>
      </c>
    </row>
    <row r="51" spans="1:10" x14ac:dyDescent="0.35">
      <c r="A51" s="8">
        <v>40784</v>
      </c>
      <c r="B51" s="5">
        <v>0.6791666666666667</v>
      </c>
      <c r="C51" s="6">
        <v>6</v>
      </c>
      <c r="D51" s="6">
        <v>-628.24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E31AA-8EDD-4CF1-89DA-F26C0BEB21A4}">
  <dimension ref="A1:R69"/>
  <sheetViews>
    <sheetView workbookViewId="0">
      <selection activeCell="S23" sqref="S23"/>
    </sheetView>
  </sheetViews>
  <sheetFormatPr defaultRowHeight="14.5" x14ac:dyDescent="0.35"/>
  <cols>
    <col min="1" max="1" width="9.08984375" bestFit="1" customWidth="1"/>
    <col min="2" max="2" width="10.81640625" bestFit="1" customWidth="1"/>
    <col min="7" max="7" width="9.08984375" bestFit="1" customWidth="1"/>
    <col min="8" max="8" width="10.81640625" bestFit="1" customWidth="1"/>
    <col min="13" max="13" width="13.08984375" customWidth="1"/>
  </cols>
  <sheetData>
    <row r="1" spans="1:18" x14ac:dyDescent="0.35">
      <c r="A1" t="s">
        <v>0</v>
      </c>
      <c r="B1" t="s">
        <v>1</v>
      </c>
      <c r="C1" t="s">
        <v>2</v>
      </c>
      <c r="D1" t="s">
        <v>3</v>
      </c>
      <c r="G1" t="s">
        <v>0</v>
      </c>
      <c r="H1" t="s">
        <v>1</v>
      </c>
      <c r="I1" t="s">
        <v>2</v>
      </c>
      <c r="J1" t="s">
        <v>4</v>
      </c>
      <c r="M1" t="s">
        <v>5</v>
      </c>
      <c r="N1" t="s">
        <v>0</v>
      </c>
      <c r="O1" t="s">
        <v>18</v>
      </c>
      <c r="P1" t="s">
        <v>22</v>
      </c>
      <c r="R1" t="s">
        <v>9</v>
      </c>
    </row>
    <row r="2" spans="1:18" x14ac:dyDescent="0.35">
      <c r="A2" s="7">
        <v>41066</v>
      </c>
      <c r="B2" s="2">
        <v>0.52777777777777779</v>
      </c>
      <c r="C2" s="3">
        <v>1</v>
      </c>
      <c r="D2" s="3">
        <v>-504.81</v>
      </c>
      <c r="G2" s="4">
        <v>41066</v>
      </c>
      <c r="H2" s="5">
        <v>0.52986111111111112</v>
      </c>
      <c r="I2" s="6">
        <v>1</v>
      </c>
      <c r="J2" s="6">
        <v>146.72999999999999</v>
      </c>
      <c r="N2" s="7">
        <v>41066</v>
      </c>
      <c r="O2">
        <f>AVERAGE(D2:D6)</f>
        <v>-562.56999999999994</v>
      </c>
      <c r="P2">
        <f>AVERAGE(J2:J6)</f>
        <v>277.36400000000003</v>
      </c>
      <c r="R2">
        <f>O2-P2</f>
        <v>-839.93399999999997</v>
      </c>
    </row>
    <row r="3" spans="1:18" x14ac:dyDescent="0.35">
      <c r="A3" s="8">
        <v>41066</v>
      </c>
      <c r="B3" s="5">
        <v>0.56527777777777777</v>
      </c>
      <c r="C3" s="6">
        <v>2</v>
      </c>
      <c r="D3" s="6">
        <v>-983.54</v>
      </c>
      <c r="G3" s="1">
        <v>41066</v>
      </c>
      <c r="H3" s="2">
        <v>0.56736111111111109</v>
      </c>
      <c r="I3" s="3">
        <v>2</v>
      </c>
      <c r="J3" s="3">
        <v>211.81</v>
      </c>
      <c r="N3" s="7">
        <v>41072</v>
      </c>
      <c r="O3">
        <f>AVERAGE(D7:D12)</f>
        <v>-809.68500000000006</v>
      </c>
      <c r="P3">
        <f>AVERAGE(J7:J12)</f>
        <v>499.21499999999997</v>
      </c>
      <c r="R3">
        <f t="shared" ref="R3:R16" si="0">O3-P3</f>
        <v>-1308.9000000000001</v>
      </c>
    </row>
    <row r="4" spans="1:18" x14ac:dyDescent="0.35">
      <c r="A4" s="7">
        <v>41066</v>
      </c>
      <c r="B4" s="2">
        <v>0.57430555555555551</v>
      </c>
      <c r="C4" s="3">
        <v>3</v>
      </c>
      <c r="D4" s="3">
        <v>-382.17</v>
      </c>
      <c r="G4" s="4">
        <v>41066</v>
      </c>
      <c r="H4" s="5">
        <v>0.57638888888888884</v>
      </c>
      <c r="I4" s="6">
        <v>3</v>
      </c>
      <c r="J4" s="6">
        <v>220.82</v>
      </c>
      <c r="N4" s="7">
        <v>41082</v>
      </c>
      <c r="O4">
        <f>AVERAGE(D13:D18)</f>
        <v>-1161.7666666666667</v>
      </c>
      <c r="P4">
        <f>AVERAGE(J13:J18)</f>
        <v>376.57333333333332</v>
      </c>
      <c r="R4">
        <f t="shared" si="0"/>
        <v>-1538.34</v>
      </c>
    </row>
    <row r="5" spans="1:18" x14ac:dyDescent="0.35">
      <c r="A5" s="8">
        <v>41066</v>
      </c>
      <c r="B5" s="5">
        <v>0.70277777777777772</v>
      </c>
      <c r="C5" s="6">
        <v>4</v>
      </c>
      <c r="D5" s="6">
        <v>-588.26</v>
      </c>
      <c r="G5" s="1">
        <v>41066</v>
      </c>
      <c r="H5" s="2">
        <v>0.70486111111111116</v>
      </c>
      <c r="I5" s="3">
        <v>4</v>
      </c>
      <c r="J5" s="3">
        <v>535.1</v>
      </c>
      <c r="N5" s="7">
        <v>41088</v>
      </c>
      <c r="O5">
        <f>AVERAGE(D19:D24)</f>
        <v>-1500.8349999999998</v>
      </c>
      <c r="P5">
        <f>AVERAGE(J19:J24)</f>
        <v>384.35833333333335</v>
      </c>
      <c r="R5">
        <f t="shared" si="0"/>
        <v>-1885.1933333333332</v>
      </c>
    </row>
    <row r="6" spans="1:18" x14ac:dyDescent="0.35">
      <c r="A6" s="7">
        <v>41066</v>
      </c>
      <c r="B6" s="2">
        <v>0.71666666666666667</v>
      </c>
      <c r="C6" s="3">
        <v>6</v>
      </c>
      <c r="D6" s="3">
        <v>-354.07</v>
      </c>
      <c r="G6" s="4">
        <v>41066</v>
      </c>
      <c r="H6" s="5">
        <v>0.71875</v>
      </c>
      <c r="I6" s="6">
        <v>6</v>
      </c>
      <c r="J6" s="6">
        <v>272.36</v>
      </c>
      <c r="N6" s="7">
        <v>41102</v>
      </c>
      <c r="O6">
        <f>AVERAGE(D25:D30)</f>
        <v>-1572.6599999999999</v>
      </c>
      <c r="P6">
        <f>AVERAGE(J25:J30)</f>
        <v>570.09</v>
      </c>
      <c r="R6">
        <f t="shared" si="0"/>
        <v>-2142.75</v>
      </c>
    </row>
    <row r="7" spans="1:18" x14ac:dyDescent="0.35">
      <c r="A7" s="8">
        <v>41072</v>
      </c>
      <c r="B7" s="5">
        <v>0.55625000000000002</v>
      </c>
      <c r="C7" s="6">
        <v>1</v>
      </c>
      <c r="D7" s="6">
        <v>-820.4</v>
      </c>
      <c r="G7" s="1">
        <v>41072</v>
      </c>
      <c r="H7" s="2">
        <v>0.56111111111111112</v>
      </c>
      <c r="I7" s="3">
        <v>1</v>
      </c>
      <c r="J7" s="3">
        <v>481.82</v>
      </c>
      <c r="N7" s="7">
        <v>41108</v>
      </c>
      <c r="O7">
        <f>AVERAGE(D31:D36)</f>
        <v>-1219.3066666666668</v>
      </c>
      <c r="P7">
        <f>AVERAGE(J31:J36)</f>
        <v>479.32999999999993</v>
      </c>
      <c r="R7">
        <f t="shared" si="0"/>
        <v>-1698.6366666666668</v>
      </c>
    </row>
    <row r="8" spans="1:18" x14ac:dyDescent="0.35">
      <c r="A8" s="7">
        <v>41072</v>
      </c>
      <c r="B8" s="2">
        <v>0.60347222222222219</v>
      </c>
      <c r="C8" s="3">
        <v>2</v>
      </c>
      <c r="D8" s="3">
        <v>-1418.28</v>
      </c>
      <c r="G8" s="4">
        <v>41072</v>
      </c>
      <c r="H8" s="5">
        <v>0.60555555555555551</v>
      </c>
      <c r="I8" s="6">
        <v>2</v>
      </c>
      <c r="J8" s="6">
        <v>405.22</v>
      </c>
      <c r="N8" s="7">
        <v>41114</v>
      </c>
      <c r="O8">
        <f>AVERAGE(D37:D42)</f>
        <v>-1522.6033333333332</v>
      </c>
      <c r="P8">
        <f>AVERAGE(J37:J42)</f>
        <v>432.85999999999996</v>
      </c>
      <c r="R8">
        <f t="shared" si="0"/>
        <v>-1955.4633333333331</v>
      </c>
    </row>
    <row r="9" spans="1:18" x14ac:dyDescent="0.35">
      <c r="A9" s="8">
        <v>41072</v>
      </c>
      <c r="B9" s="5">
        <v>0.6118055555555556</v>
      </c>
      <c r="C9" s="6">
        <v>3</v>
      </c>
      <c r="D9" s="6">
        <v>-390.82</v>
      </c>
      <c r="G9" s="1">
        <v>41072</v>
      </c>
      <c r="H9" s="2">
        <v>0.61388888888888893</v>
      </c>
      <c r="I9" s="3">
        <v>3</v>
      </c>
      <c r="J9" s="3">
        <v>364.9</v>
      </c>
      <c r="N9" s="7">
        <v>41122</v>
      </c>
      <c r="O9">
        <f>AVERAGE(D43:D48)</f>
        <v>-1681.1666666666667</v>
      </c>
      <c r="P9">
        <f>AVERAGE(J43:J48)</f>
        <v>464.29500000000007</v>
      </c>
      <c r="R9">
        <f t="shared" si="0"/>
        <v>-2145.461666666667</v>
      </c>
    </row>
    <row r="10" spans="1:18" x14ac:dyDescent="0.35">
      <c r="A10" s="7">
        <v>41072</v>
      </c>
      <c r="B10" s="2">
        <v>0.65416666666666667</v>
      </c>
      <c r="C10" s="3">
        <v>4</v>
      </c>
      <c r="D10" s="3">
        <v>-785.34</v>
      </c>
      <c r="G10" s="4">
        <v>41072</v>
      </c>
      <c r="H10" s="5">
        <v>0.65763888888888888</v>
      </c>
      <c r="I10" s="6">
        <v>4</v>
      </c>
      <c r="J10" s="6">
        <v>702.92</v>
      </c>
      <c r="N10" s="7">
        <v>41130</v>
      </c>
      <c r="O10">
        <f>AVERAGE(D49:D51)</f>
        <v>-775.0100000000001</v>
      </c>
      <c r="P10">
        <f>AVERAGE(J49:J51)</f>
        <v>347.67</v>
      </c>
      <c r="R10">
        <f t="shared" si="0"/>
        <v>-1122.68</v>
      </c>
    </row>
    <row r="11" spans="1:18" x14ac:dyDescent="0.35">
      <c r="A11" s="8">
        <v>41072</v>
      </c>
      <c r="B11" s="5">
        <v>0.67013888888888884</v>
      </c>
      <c r="C11" s="6">
        <v>6</v>
      </c>
      <c r="D11" s="6">
        <v>-581.09</v>
      </c>
      <c r="G11" s="1">
        <v>41072</v>
      </c>
      <c r="H11" s="2">
        <v>0.67222222222222228</v>
      </c>
      <c r="I11" s="3">
        <v>6</v>
      </c>
      <c r="J11" s="3">
        <v>475.83</v>
      </c>
      <c r="N11" s="7">
        <v>41136</v>
      </c>
      <c r="O11">
        <f>AVERAGE(D52:D57)</f>
        <v>-1419.1266666666668</v>
      </c>
      <c r="P11">
        <f>AVERAGE(J52:J57)</f>
        <v>518.64666666666665</v>
      </c>
      <c r="R11">
        <f t="shared" si="0"/>
        <v>-1937.7733333333335</v>
      </c>
    </row>
    <row r="12" spans="1:18" x14ac:dyDescent="0.35">
      <c r="A12" s="7">
        <v>41072</v>
      </c>
      <c r="B12" s="2">
        <v>0.70277777777777772</v>
      </c>
      <c r="C12" s="3">
        <v>5</v>
      </c>
      <c r="D12" s="3">
        <v>-862.18</v>
      </c>
      <c r="G12" s="4">
        <v>41072</v>
      </c>
      <c r="H12" s="5">
        <v>0.70416666666666672</v>
      </c>
      <c r="I12" s="6">
        <v>5</v>
      </c>
      <c r="J12" s="6">
        <v>564.6</v>
      </c>
      <c r="N12" s="7">
        <v>41143</v>
      </c>
      <c r="O12">
        <f>AVERAGE(D58:D63)</f>
        <v>-1429.2650000000001</v>
      </c>
      <c r="P12">
        <f>AVERAGE(J58:J63)</f>
        <v>318</v>
      </c>
      <c r="R12">
        <f t="shared" si="0"/>
        <v>-1747.2650000000001</v>
      </c>
    </row>
    <row r="13" spans="1:18" x14ac:dyDescent="0.35">
      <c r="A13" s="8">
        <v>41082</v>
      </c>
      <c r="B13" s="5">
        <v>0.54027777777777775</v>
      </c>
      <c r="C13" s="6">
        <v>1</v>
      </c>
      <c r="D13" s="6">
        <v>-331.14</v>
      </c>
      <c r="G13" s="1">
        <v>41082</v>
      </c>
      <c r="H13" s="2">
        <v>0.54236111111111107</v>
      </c>
      <c r="I13" s="3">
        <v>1</v>
      </c>
      <c r="J13" s="3">
        <v>212.92</v>
      </c>
      <c r="N13" s="7">
        <v>41150</v>
      </c>
      <c r="O13">
        <f>AVERAGE(D64:D69)</f>
        <v>-1440.4483333333335</v>
      </c>
      <c r="P13">
        <f>AVERAGE(J64:J69)</f>
        <v>313.34333333333336</v>
      </c>
      <c r="R13">
        <f t="shared" si="0"/>
        <v>-1753.791666666667</v>
      </c>
    </row>
    <row r="14" spans="1:18" x14ac:dyDescent="0.35">
      <c r="A14" s="7">
        <v>41082</v>
      </c>
      <c r="B14" s="2">
        <v>0.57777777777777772</v>
      </c>
      <c r="C14" s="3">
        <v>2</v>
      </c>
      <c r="D14" s="3">
        <v>-676.57</v>
      </c>
      <c r="G14" s="4">
        <v>41082</v>
      </c>
      <c r="H14" s="5">
        <v>0.57986111111111116</v>
      </c>
      <c r="I14" s="6">
        <v>2</v>
      </c>
      <c r="J14" s="6">
        <v>206.56</v>
      </c>
    </row>
    <row r="15" spans="1:18" x14ac:dyDescent="0.35">
      <c r="A15" s="8">
        <v>41082</v>
      </c>
      <c r="B15" s="5">
        <v>0.58611111111111114</v>
      </c>
      <c r="C15" s="6">
        <v>3</v>
      </c>
      <c r="D15" s="6">
        <v>-337.96</v>
      </c>
      <c r="G15" s="1">
        <v>41082</v>
      </c>
      <c r="H15" s="2">
        <v>0.58819444444444446</v>
      </c>
      <c r="I15" s="3">
        <v>3</v>
      </c>
      <c r="J15" s="3">
        <v>387.65</v>
      </c>
    </row>
    <row r="16" spans="1:18" x14ac:dyDescent="0.35">
      <c r="A16" s="7">
        <v>41082</v>
      </c>
      <c r="B16" s="2">
        <v>0.64583333333333337</v>
      </c>
      <c r="C16" s="3">
        <v>4</v>
      </c>
      <c r="D16" s="3">
        <v>-1955.73</v>
      </c>
      <c r="G16" s="4">
        <v>41082</v>
      </c>
      <c r="H16" s="5">
        <v>0.64861111111111114</v>
      </c>
      <c r="I16" s="6">
        <v>4</v>
      </c>
      <c r="J16" s="6">
        <v>449.34</v>
      </c>
      <c r="N16" s="14" t="s">
        <v>6</v>
      </c>
      <c r="O16" s="14">
        <f>AVERAGE(O2:O13)</f>
        <v>-1257.8702777777778</v>
      </c>
      <c r="P16" s="14">
        <f>AVERAGE(P2:P13)</f>
        <v>415.14547222222222</v>
      </c>
      <c r="R16">
        <f t="shared" si="0"/>
        <v>-1673.01575</v>
      </c>
    </row>
    <row r="17" spans="1:18" x14ac:dyDescent="0.35">
      <c r="A17" s="8">
        <v>41082</v>
      </c>
      <c r="B17" s="5">
        <v>0.66249999999999998</v>
      </c>
      <c r="C17" s="6">
        <v>6</v>
      </c>
      <c r="D17" s="6">
        <v>-1146.8599999999999</v>
      </c>
      <c r="G17" s="1">
        <v>41082</v>
      </c>
      <c r="H17" s="2">
        <v>0.6645833333333333</v>
      </c>
      <c r="I17" s="3">
        <v>6</v>
      </c>
      <c r="J17" s="3">
        <v>535.67999999999995</v>
      </c>
      <c r="N17" t="s">
        <v>7</v>
      </c>
      <c r="O17">
        <f>MIN(O2:O13)</f>
        <v>-1681.1666666666667</v>
      </c>
      <c r="P17">
        <f>MIN(P2:P13)</f>
        <v>277.36400000000003</v>
      </c>
      <c r="R17" t="s">
        <v>10</v>
      </c>
    </row>
    <row r="18" spans="1:18" x14ac:dyDescent="0.35">
      <c r="A18" s="7">
        <v>41082</v>
      </c>
      <c r="B18" s="2">
        <v>0.69444444444444442</v>
      </c>
      <c r="C18" s="3">
        <v>5</v>
      </c>
      <c r="D18" s="3">
        <v>-2522.34</v>
      </c>
      <c r="G18" s="4">
        <v>41082</v>
      </c>
      <c r="H18" s="5">
        <v>0.69652777777777775</v>
      </c>
      <c r="I18" s="6">
        <v>5</v>
      </c>
      <c r="J18" s="6">
        <v>467.29</v>
      </c>
      <c r="N18" t="s">
        <v>8</v>
      </c>
      <c r="O18">
        <f>MAX(O2:O13)</f>
        <v>-562.56999999999994</v>
      </c>
      <c r="P18">
        <f>MAX(P2:P13)</f>
        <v>570.09</v>
      </c>
    </row>
    <row r="19" spans="1:18" x14ac:dyDescent="0.35">
      <c r="A19" s="8">
        <v>41088</v>
      </c>
      <c r="B19" s="5">
        <v>0.54374999999999996</v>
      </c>
      <c r="C19" s="6">
        <v>1</v>
      </c>
      <c r="D19" s="6">
        <v>-1260.26</v>
      </c>
      <c r="G19" s="1">
        <v>41088</v>
      </c>
      <c r="H19" s="2">
        <v>0.54861111111111116</v>
      </c>
      <c r="I19" s="3">
        <v>1</v>
      </c>
      <c r="J19" s="3">
        <v>406.87</v>
      </c>
    </row>
    <row r="20" spans="1:18" x14ac:dyDescent="0.35">
      <c r="A20" s="7">
        <v>41088</v>
      </c>
      <c r="B20" s="2">
        <v>0.60347222222222219</v>
      </c>
      <c r="C20" s="3">
        <v>2</v>
      </c>
      <c r="D20" s="3">
        <v>-1653.31</v>
      </c>
      <c r="G20" s="4">
        <v>41088</v>
      </c>
      <c r="H20" s="5">
        <v>0.6069444444444444</v>
      </c>
      <c r="I20" s="6">
        <v>2</v>
      </c>
      <c r="J20" s="6">
        <v>163.80000000000001</v>
      </c>
    </row>
    <row r="21" spans="1:18" x14ac:dyDescent="0.35">
      <c r="A21" s="8">
        <v>41088</v>
      </c>
      <c r="B21" s="5">
        <v>0.61875000000000002</v>
      </c>
      <c r="C21" s="6">
        <v>3</v>
      </c>
      <c r="D21" s="6">
        <v>-590.86</v>
      </c>
      <c r="G21" s="1">
        <v>41088</v>
      </c>
      <c r="H21" s="2">
        <v>0.62152777777777779</v>
      </c>
      <c r="I21" s="3">
        <v>3</v>
      </c>
      <c r="J21" s="3">
        <v>355.12</v>
      </c>
    </row>
    <row r="22" spans="1:18" x14ac:dyDescent="0.35">
      <c r="A22" s="7">
        <v>41088</v>
      </c>
      <c r="B22" s="2">
        <v>0.68194444444444446</v>
      </c>
      <c r="C22" s="3">
        <v>4</v>
      </c>
      <c r="D22" s="3">
        <v>-1829.35</v>
      </c>
      <c r="G22" s="4">
        <v>41088</v>
      </c>
      <c r="H22" s="5">
        <v>0.68472222222222223</v>
      </c>
      <c r="I22" s="6">
        <v>4</v>
      </c>
      <c r="J22" s="6">
        <v>541.32000000000005</v>
      </c>
    </row>
    <row r="23" spans="1:18" x14ac:dyDescent="0.35">
      <c r="A23" s="8">
        <v>41088</v>
      </c>
      <c r="B23" s="5">
        <v>0.70277777777777772</v>
      </c>
      <c r="C23" s="6">
        <v>6</v>
      </c>
      <c r="D23" s="6">
        <v>-1221.3499999999999</v>
      </c>
      <c r="G23" s="1">
        <v>41088</v>
      </c>
      <c r="H23" s="2">
        <v>0.70486111111111116</v>
      </c>
      <c r="I23" s="3">
        <v>6</v>
      </c>
      <c r="J23" s="3">
        <v>358.2</v>
      </c>
    </row>
    <row r="24" spans="1:18" x14ac:dyDescent="0.35">
      <c r="A24" s="7">
        <v>41088</v>
      </c>
      <c r="B24" s="2">
        <v>0.74861111111111112</v>
      </c>
      <c r="C24" s="3">
        <v>5</v>
      </c>
      <c r="D24" s="3">
        <v>-2449.88</v>
      </c>
      <c r="G24" s="4">
        <v>41088</v>
      </c>
      <c r="H24" s="5">
        <v>0.75069444444444444</v>
      </c>
      <c r="I24" s="6">
        <v>5</v>
      </c>
      <c r="J24" s="6">
        <v>480.84</v>
      </c>
    </row>
    <row r="25" spans="1:18" x14ac:dyDescent="0.35">
      <c r="A25" s="8">
        <v>41102</v>
      </c>
      <c r="B25" s="5">
        <v>0.49513888888888891</v>
      </c>
      <c r="C25" s="6">
        <v>1</v>
      </c>
      <c r="D25" s="6">
        <v>-1072.1099999999999</v>
      </c>
      <c r="G25" s="1">
        <v>41102</v>
      </c>
      <c r="H25" s="2">
        <v>0.49722222222222223</v>
      </c>
      <c r="I25" s="3">
        <v>1</v>
      </c>
      <c r="J25" s="3">
        <v>569.80999999999995</v>
      </c>
    </row>
    <row r="26" spans="1:18" x14ac:dyDescent="0.35">
      <c r="A26" s="7">
        <v>41102</v>
      </c>
      <c r="B26" s="2">
        <v>0.53611111111111109</v>
      </c>
      <c r="C26" s="3">
        <v>2</v>
      </c>
      <c r="D26" s="3">
        <v>-1779.95</v>
      </c>
      <c r="G26" s="4">
        <v>41102</v>
      </c>
      <c r="H26" s="5">
        <v>0.53819444444444442</v>
      </c>
      <c r="I26" s="6">
        <v>2</v>
      </c>
      <c r="J26" s="6">
        <v>437.39</v>
      </c>
    </row>
    <row r="27" spans="1:18" x14ac:dyDescent="0.35">
      <c r="A27" s="8">
        <v>41102</v>
      </c>
      <c r="B27" s="5">
        <v>0.5444444444444444</v>
      </c>
      <c r="C27" s="6">
        <v>3</v>
      </c>
      <c r="D27" s="6">
        <v>-568.5</v>
      </c>
      <c r="G27" s="1">
        <v>41102</v>
      </c>
      <c r="H27" s="2">
        <v>0.54583333333333328</v>
      </c>
      <c r="I27" s="3">
        <v>3</v>
      </c>
      <c r="J27" s="3">
        <v>575.70000000000005</v>
      </c>
    </row>
    <row r="28" spans="1:18" x14ac:dyDescent="0.35">
      <c r="A28" s="7">
        <v>41102</v>
      </c>
      <c r="B28" s="2">
        <v>0.58680555555555558</v>
      </c>
      <c r="C28" s="3">
        <v>4</v>
      </c>
      <c r="D28" s="3">
        <v>-2762.52</v>
      </c>
      <c r="G28" s="4">
        <v>41102</v>
      </c>
      <c r="H28" s="5">
        <v>0.58888888888888891</v>
      </c>
      <c r="I28" s="6">
        <v>4</v>
      </c>
      <c r="J28" s="6">
        <v>527.44000000000005</v>
      </c>
    </row>
    <row r="29" spans="1:18" x14ac:dyDescent="0.35">
      <c r="A29" s="8">
        <v>41102</v>
      </c>
      <c r="B29" s="5">
        <v>0.62430555555555556</v>
      </c>
      <c r="C29" s="6">
        <v>6</v>
      </c>
      <c r="D29" s="6">
        <v>-1279.33</v>
      </c>
      <c r="G29" s="1">
        <v>41102</v>
      </c>
      <c r="H29" s="2">
        <v>0.62638888888888888</v>
      </c>
      <c r="I29" s="3">
        <v>6</v>
      </c>
      <c r="J29" s="3">
        <v>625.4</v>
      </c>
    </row>
    <row r="30" spans="1:18" x14ac:dyDescent="0.35">
      <c r="A30" s="7">
        <v>41102</v>
      </c>
      <c r="B30" s="2">
        <v>0.66180555555555554</v>
      </c>
      <c r="C30" s="3">
        <v>5</v>
      </c>
      <c r="D30" s="3">
        <v>-1973.55</v>
      </c>
      <c r="G30" s="4">
        <v>41102</v>
      </c>
      <c r="H30" s="5">
        <v>0.66388888888888886</v>
      </c>
      <c r="I30" s="6">
        <v>5</v>
      </c>
      <c r="J30" s="6">
        <v>684.8</v>
      </c>
    </row>
    <row r="31" spans="1:18" x14ac:dyDescent="0.35">
      <c r="A31" s="8">
        <v>41108</v>
      </c>
      <c r="B31" s="5">
        <v>0.55069444444444449</v>
      </c>
      <c r="C31" s="6">
        <v>1</v>
      </c>
      <c r="D31" s="6">
        <v>-1104.45</v>
      </c>
      <c r="G31" s="1">
        <v>41108</v>
      </c>
      <c r="H31" s="2">
        <v>0.55347222222222225</v>
      </c>
      <c r="I31" s="3">
        <v>1</v>
      </c>
      <c r="J31" s="3">
        <v>453.05</v>
      </c>
    </row>
    <row r="32" spans="1:18" x14ac:dyDescent="0.35">
      <c r="A32" s="7">
        <v>41108</v>
      </c>
      <c r="B32" s="2">
        <v>0.59652777777777777</v>
      </c>
      <c r="C32" s="3">
        <v>2</v>
      </c>
      <c r="D32" s="3">
        <v>-1636.56</v>
      </c>
      <c r="G32" s="4">
        <v>41108</v>
      </c>
      <c r="H32" s="5">
        <v>0.60138888888888886</v>
      </c>
      <c r="I32" s="6">
        <v>2</v>
      </c>
      <c r="J32" s="6">
        <v>321.79000000000002</v>
      </c>
    </row>
    <row r="33" spans="1:10" x14ac:dyDescent="0.35">
      <c r="A33" s="8">
        <v>41108</v>
      </c>
      <c r="B33" s="5">
        <v>0.61250000000000004</v>
      </c>
      <c r="C33" s="6">
        <v>3</v>
      </c>
      <c r="D33" s="6">
        <v>-535.33000000000004</v>
      </c>
      <c r="G33" s="1">
        <v>41108</v>
      </c>
      <c r="H33" s="2">
        <v>0.61527777777777781</v>
      </c>
      <c r="I33" s="3">
        <v>3</v>
      </c>
      <c r="J33" s="3">
        <v>447.78</v>
      </c>
    </row>
    <row r="34" spans="1:10" x14ac:dyDescent="0.35">
      <c r="A34" s="7">
        <v>41108</v>
      </c>
      <c r="B34" s="2">
        <v>0.68125000000000002</v>
      </c>
      <c r="C34" s="3">
        <v>4</v>
      </c>
      <c r="D34" s="3">
        <v>-1551.6</v>
      </c>
      <c r="G34" s="4">
        <v>41108</v>
      </c>
      <c r="H34" s="5">
        <v>0.68402777777777779</v>
      </c>
      <c r="I34" s="6">
        <v>4</v>
      </c>
      <c r="J34" s="6">
        <v>671.66</v>
      </c>
    </row>
    <row r="35" spans="1:10" x14ac:dyDescent="0.35">
      <c r="A35" s="8">
        <v>41108</v>
      </c>
      <c r="B35" s="5">
        <v>0.69861111111111107</v>
      </c>
      <c r="C35" s="6">
        <v>6</v>
      </c>
      <c r="D35" s="6">
        <v>-1162.5999999999999</v>
      </c>
      <c r="G35" s="1">
        <v>41108</v>
      </c>
      <c r="H35" s="2">
        <v>0.70138888888888884</v>
      </c>
      <c r="I35" s="3">
        <v>6</v>
      </c>
      <c r="J35" s="3">
        <v>550.83000000000004</v>
      </c>
    </row>
    <row r="36" spans="1:10" x14ac:dyDescent="0.35">
      <c r="A36" s="7">
        <v>41108</v>
      </c>
      <c r="B36" s="2">
        <v>0.73472222222222228</v>
      </c>
      <c r="C36" s="3">
        <v>5</v>
      </c>
      <c r="D36" s="3">
        <v>-1325.3</v>
      </c>
      <c r="G36" s="4">
        <v>41108</v>
      </c>
      <c r="H36" s="5">
        <v>0.73958333333333337</v>
      </c>
      <c r="I36" s="6">
        <v>5</v>
      </c>
      <c r="J36" s="6">
        <v>430.87</v>
      </c>
    </row>
    <row r="37" spans="1:10" x14ac:dyDescent="0.35">
      <c r="A37" s="8">
        <v>41114</v>
      </c>
      <c r="B37" s="5">
        <v>0.54513888888888884</v>
      </c>
      <c r="C37" s="6">
        <v>1</v>
      </c>
      <c r="D37" s="6">
        <v>-1016.15</v>
      </c>
      <c r="G37" s="1">
        <v>41114</v>
      </c>
      <c r="H37" s="2">
        <v>0.54791666666666672</v>
      </c>
      <c r="I37" s="3">
        <v>1</v>
      </c>
      <c r="J37" s="3">
        <v>288.92</v>
      </c>
    </row>
    <row r="38" spans="1:10" x14ac:dyDescent="0.35">
      <c r="A38" s="7">
        <v>41114</v>
      </c>
      <c r="B38" s="2">
        <v>0.60416666666666663</v>
      </c>
      <c r="C38" s="3">
        <v>2</v>
      </c>
      <c r="D38" s="3">
        <v>-1896.38</v>
      </c>
      <c r="G38" s="4">
        <v>41114</v>
      </c>
      <c r="H38" s="5">
        <v>0.6069444444444444</v>
      </c>
      <c r="I38" s="6">
        <v>2</v>
      </c>
      <c r="J38" s="6">
        <v>278.60000000000002</v>
      </c>
    </row>
    <row r="39" spans="1:10" x14ac:dyDescent="0.35">
      <c r="A39" s="8">
        <v>41114</v>
      </c>
      <c r="B39" s="5">
        <v>0.61805555555555558</v>
      </c>
      <c r="C39" s="6">
        <v>3</v>
      </c>
      <c r="D39" s="6">
        <v>-795.97</v>
      </c>
      <c r="G39" s="1">
        <v>41114</v>
      </c>
      <c r="H39" s="2">
        <v>0.62083333333333335</v>
      </c>
      <c r="I39" s="3">
        <v>3</v>
      </c>
      <c r="J39" s="3">
        <v>267.08</v>
      </c>
    </row>
    <row r="40" spans="1:10" x14ac:dyDescent="0.35">
      <c r="A40" s="7">
        <v>41114</v>
      </c>
      <c r="B40" s="2">
        <v>0.72569444444444442</v>
      </c>
      <c r="C40" s="3">
        <v>4</v>
      </c>
      <c r="D40" s="3">
        <v>-2313.83</v>
      </c>
      <c r="G40" s="4">
        <v>41114</v>
      </c>
      <c r="H40" s="5">
        <v>0.72777777777777775</v>
      </c>
      <c r="I40" s="6">
        <v>4</v>
      </c>
      <c r="J40" s="6">
        <v>702.68</v>
      </c>
    </row>
    <row r="41" spans="1:10" x14ac:dyDescent="0.35">
      <c r="A41" s="8">
        <v>41114</v>
      </c>
      <c r="B41" s="5">
        <v>0.75069444444444444</v>
      </c>
      <c r="C41" s="6">
        <v>6</v>
      </c>
      <c r="D41" s="6">
        <v>-1297.6500000000001</v>
      </c>
      <c r="G41" s="1">
        <v>41114</v>
      </c>
      <c r="H41" s="2">
        <v>0.75347222222222221</v>
      </c>
      <c r="I41" s="3">
        <v>6</v>
      </c>
      <c r="J41" s="3">
        <v>486.49</v>
      </c>
    </row>
    <row r="42" spans="1:10" x14ac:dyDescent="0.35">
      <c r="A42" s="7">
        <v>41114</v>
      </c>
      <c r="B42" s="2">
        <v>0.80347222222222225</v>
      </c>
      <c r="C42" s="3">
        <v>5</v>
      </c>
      <c r="D42" s="3">
        <v>-1815.64</v>
      </c>
      <c r="G42" s="4">
        <v>41114</v>
      </c>
      <c r="H42" s="5">
        <v>0.80625000000000002</v>
      </c>
      <c r="I42" s="6">
        <v>5</v>
      </c>
      <c r="J42" s="6">
        <v>573.39</v>
      </c>
    </row>
    <row r="43" spans="1:10" x14ac:dyDescent="0.35">
      <c r="A43" s="8">
        <v>41122</v>
      </c>
      <c r="B43" s="5">
        <v>0.68333333333333335</v>
      </c>
      <c r="C43" s="6">
        <v>1</v>
      </c>
      <c r="D43" s="6">
        <v>-1185.32</v>
      </c>
      <c r="G43" s="1">
        <v>41122</v>
      </c>
      <c r="H43" s="2">
        <v>0.68611111111111112</v>
      </c>
      <c r="I43" s="3">
        <v>1</v>
      </c>
      <c r="J43" s="3">
        <v>412.89</v>
      </c>
    </row>
    <row r="44" spans="1:10" x14ac:dyDescent="0.35">
      <c r="A44" s="7">
        <v>41122</v>
      </c>
      <c r="B44" s="2">
        <v>0.73333333333333328</v>
      </c>
      <c r="C44" s="3">
        <v>2</v>
      </c>
      <c r="D44" s="3">
        <v>-2086.84</v>
      </c>
      <c r="G44" s="4">
        <v>41122</v>
      </c>
      <c r="H44" s="5">
        <v>0.73541666666666672</v>
      </c>
      <c r="I44" s="6">
        <v>2</v>
      </c>
      <c r="J44" s="6">
        <v>492.76</v>
      </c>
    </row>
    <row r="45" spans="1:10" x14ac:dyDescent="0.35">
      <c r="A45" s="8">
        <v>41122</v>
      </c>
      <c r="B45" s="5">
        <v>0.74375000000000002</v>
      </c>
      <c r="C45" s="6">
        <v>3</v>
      </c>
      <c r="D45" s="6">
        <v>-784.05</v>
      </c>
      <c r="G45" s="1">
        <v>41122</v>
      </c>
      <c r="H45" s="2">
        <v>0.74583333333333335</v>
      </c>
      <c r="I45" s="3">
        <v>3</v>
      </c>
      <c r="J45" s="3">
        <v>407.93</v>
      </c>
    </row>
    <row r="46" spans="1:10" x14ac:dyDescent="0.35">
      <c r="A46" s="7">
        <v>41122</v>
      </c>
      <c r="B46" s="2">
        <v>0.82222222222222219</v>
      </c>
      <c r="C46" s="3">
        <v>4</v>
      </c>
      <c r="D46" s="3">
        <v>-2310.04</v>
      </c>
      <c r="G46" s="4">
        <v>41122</v>
      </c>
      <c r="H46" s="5">
        <v>0.82499999999999996</v>
      </c>
      <c r="I46" s="6">
        <v>4</v>
      </c>
      <c r="J46" s="6">
        <v>589.09</v>
      </c>
    </row>
    <row r="47" spans="1:10" x14ac:dyDescent="0.35">
      <c r="A47" s="8">
        <v>41122</v>
      </c>
      <c r="B47" s="5">
        <v>0.83958333333333335</v>
      </c>
      <c r="C47" s="6">
        <v>6</v>
      </c>
      <c r="D47" s="6">
        <v>-1348.61</v>
      </c>
      <c r="G47" s="1">
        <v>41122</v>
      </c>
      <c r="H47" s="2">
        <v>0.84166666666666667</v>
      </c>
      <c r="I47" s="3">
        <v>6</v>
      </c>
      <c r="J47" s="3">
        <v>365.09</v>
      </c>
    </row>
    <row r="48" spans="1:10" x14ac:dyDescent="0.35">
      <c r="A48" s="7">
        <v>41122</v>
      </c>
      <c r="B48" s="2">
        <v>0.87916666666666665</v>
      </c>
      <c r="C48" s="3">
        <v>5</v>
      </c>
      <c r="D48" s="3">
        <v>-2372.14</v>
      </c>
      <c r="G48" s="4">
        <v>41122</v>
      </c>
      <c r="H48" s="5">
        <v>0.88055555555555554</v>
      </c>
      <c r="I48" s="6">
        <v>5</v>
      </c>
      <c r="J48" s="6">
        <v>518.01</v>
      </c>
    </row>
    <row r="49" spans="1:10" x14ac:dyDescent="0.35">
      <c r="A49" s="8">
        <v>41130</v>
      </c>
      <c r="B49" s="5">
        <v>0.60833333333333328</v>
      </c>
      <c r="C49" s="6">
        <v>1</v>
      </c>
      <c r="D49" s="6">
        <v>-922.66</v>
      </c>
      <c r="G49" s="1">
        <v>41130</v>
      </c>
      <c r="H49" s="2">
        <v>0.6118055555555556</v>
      </c>
      <c r="I49" s="3">
        <v>1</v>
      </c>
      <c r="J49" s="3">
        <v>212.43</v>
      </c>
    </row>
    <row r="50" spans="1:10" x14ac:dyDescent="0.35">
      <c r="A50" s="7">
        <v>41130</v>
      </c>
      <c r="B50" s="2">
        <v>0.65138888888888891</v>
      </c>
      <c r="C50" s="3">
        <v>2</v>
      </c>
      <c r="D50" s="3">
        <v>-900.03</v>
      </c>
      <c r="G50" s="4">
        <v>41130</v>
      </c>
      <c r="H50" s="5">
        <v>0.65277777777777779</v>
      </c>
      <c r="I50" s="6">
        <v>2</v>
      </c>
      <c r="J50" s="6">
        <v>555.52</v>
      </c>
    </row>
    <row r="51" spans="1:10" x14ac:dyDescent="0.35">
      <c r="A51" s="8">
        <v>41130</v>
      </c>
      <c r="B51" s="5">
        <v>0.65972222222222221</v>
      </c>
      <c r="C51" s="6">
        <v>3</v>
      </c>
      <c r="D51" s="6">
        <v>-502.34</v>
      </c>
      <c r="G51" s="1">
        <v>41130</v>
      </c>
      <c r="H51" s="2">
        <v>0.66111111111111109</v>
      </c>
      <c r="I51" s="3">
        <v>3</v>
      </c>
      <c r="J51" s="3">
        <v>275.06</v>
      </c>
    </row>
    <row r="52" spans="1:10" x14ac:dyDescent="0.35">
      <c r="A52" s="7">
        <v>41136</v>
      </c>
      <c r="B52" s="2">
        <v>0.53541666666666665</v>
      </c>
      <c r="C52" s="3">
        <v>1</v>
      </c>
      <c r="D52" s="3">
        <v>-929.99</v>
      </c>
      <c r="G52" s="4">
        <v>41136</v>
      </c>
      <c r="H52" s="5">
        <v>0.53749999999999998</v>
      </c>
      <c r="I52" s="6">
        <v>1</v>
      </c>
      <c r="J52" s="6">
        <v>587.24</v>
      </c>
    </row>
    <row r="53" spans="1:10" x14ac:dyDescent="0.35">
      <c r="A53" s="8">
        <v>41136</v>
      </c>
      <c r="B53" s="5">
        <v>0.58333333333333337</v>
      </c>
      <c r="C53" s="6">
        <v>2</v>
      </c>
      <c r="D53" s="6">
        <v>-1660.73</v>
      </c>
      <c r="G53" s="1">
        <v>41136</v>
      </c>
      <c r="H53" s="2">
        <v>0.5854166666666667</v>
      </c>
      <c r="I53" s="3">
        <v>2</v>
      </c>
      <c r="J53" s="3">
        <v>567.92999999999995</v>
      </c>
    </row>
    <row r="54" spans="1:10" x14ac:dyDescent="0.35">
      <c r="A54" s="7">
        <v>41136</v>
      </c>
      <c r="B54" s="2">
        <v>0.59444444444444444</v>
      </c>
      <c r="C54" s="3">
        <v>3</v>
      </c>
      <c r="D54" s="3">
        <v>-654</v>
      </c>
      <c r="G54" s="4">
        <v>41136</v>
      </c>
      <c r="H54" s="5">
        <v>0.59652777777777777</v>
      </c>
      <c r="I54" s="6">
        <v>3</v>
      </c>
      <c r="J54" s="6">
        <v>347.56</v>
      </c>
    </row>
    <row r="55" spans="1:10" x14ac:dyDescent="0.35">
      <c r="A55" s="8">
        <v>41136</v>
      </c>
      <c r="B55" s="5">
        <v>0.64375000000000004</v>
      </c>
      <c r="C55" s="6">
        <v>4</v>
      </c>
      <c r="D55" s="6">
        <v>-1828.13</v>
      </c>
      <c r="G55" s="1">
        <v>41136</v>
      </c>
      <c r="H55" s="2">
        <v>0.64583333333333337</v>
      </c>
      <c r="I55" s="3">
        <v>4</v>
      </c>
      <c r="J55" s="3">
        <v>604.58000000000004</v>
      </c>
    </row>
    <row r="56" spans="1:10" x14ac:dyDescent="0.35">
      <c r="A56" s="7">
        <v>41136</v>
      </c>
      <c r="B56" s="2">
        <v>0.68888888888888888</v>
      </c>
      <c r="C56" s="3">
        <v>6</v>
      </c>
      <c r="D56" s="3">
        <v>-1170.82</v>
      </c>
      <c r="G56" s="4">
        <v>41136</v>
      </c>
      <c r="H56" s="5">
        <v>0.69097222222222221</v>
      </c>
      <c r="I56" s="6">
        <v>6</v>
      </c>
      <c r="J56" s="6">
        <v>474.52</v>
      </c>
    </row>
    <row r="57" spans="1:10" x14ac:dyDescent="0.35">
      <c r="A57" s="8">
        <v>41136</v>
      </c>
      <c r="B57" s="5">
        <v>0.73263888888888884</v>
      </c>
      <c r="C57" s="6">
        <v>5</v>
      </c>
      <c r="D57" s="6">
        <v>-2271.09</v>
      </c>
      <c r="G57" s="1">
        <v>41136</v>
      </c>
      <c r="H57" s="2">
        <v>0.73541666666666672</v>
      </c>
      <c r="I57" s="3">
        <v>5</v>
      </c>
      <c r="J57" s="3">
        <v>530.04999999999995</v>
      </c>
    </row>
    <row r="58" spans="1:10" x14ac:dyDescent="0.35">
      <c r="A58" s="7">
        <v>41143</v>
      </c>
      <c r="B58" s="2">
        <v>0.56805555555555554</v>
      </c>
      <c r="C58" s="3">
        <v>1</v>
      </c>
      <c r="D58" s="3">
        <v>-672.11</v>
      </c>
      <c r="G58" s="4">
        <v>41143</v>
      </c>
      <c r="H58" s="5">
        <v>0.57013888888888886</v>
      </c>
      <c r="I58" s="6">
        <v>1</v>
      </c>
      <c r="J58" s="6">
        <v>276.27</v>
      </c>
    </row>
    <row r="59" spans="1:10" x14ac:dyDescent="0.35">
      <c r="A59" s="8">
        <v>41143</v>
      </c>
      <c r="B59" s="5">
        <v>0.60902777777777772</v>
      </c>
      <c r="C59" s="6">
        <v>2</v>
      </c>
      <c r="D59" s="6">
        <v>-1259.79</v>
      </c>
      <c r="G59" s="1">
        <v>41143</v>
      </c>
      <c r="H59" s="2">
        <v>0.61041666666666672</v>
      </c>
      <c r="I59" s="3">
        <v>2</v>
      </c>
      <c r="J59" s="3">
        <v>186.29</v>
      </c>
    </row>
    <row r="60" spans="1:10" x14ac:dyDescent="0.35">
      <c r="A60" s="7">
        <v>41143</v>
      </c>
      <c r="B60" s="2">
        <v>0.62222222222222223</v>
      </c>
      <c r="C60" s="3">
        <v>3</v>
      </c>
      <c r="D60" s="3">
        <v>-875.54</v>
      </c>
      <c r="G60" s="4">
        <v>41143</v>
      </c>
      <c r="H60" s="5">
        <v>0.62430555555555556</v>
      </c>
      <c r="I60" s="6">
        <v>3</v>
      </c>
      <c r="J60" s="6">
        <v>275.31</v>
      </c>
    </row>
    <row r="61" spans="1:10" x14ac:dyDescent="0.35">
      <c r="A61" s="8">
        <v>41143</v>
      </c>
      <c r="B61" s="5">
        <v>0.6645833333333333</v>
      </c>
      <c r="C61" s="6">
        <v>4</v>
      </c>
      <c r="D61" s="6">
        <v>-2041.1</v>
      </c>
      <c r="G61" s="1">
        <v>41143</v>
      </c>
      <c r="H61" s="2">
        <v>0.66666666666666663</v>
      </c>
      <c r="I61" s="3">
        <v>4</v>
      </c>
      <c r="J61" s="3">
        <v>342.05</v>
      </c>
    </row>
    <row r="62" spans="1:10" x14ac:dyDescent="0.35">
      <c r="A62" s="7">
        <v>41143</v>
      </c>
      <c r="B62" s="2">
        <v>0.70625000000000004</v>
      </c>
      <c r="C62" s="3">
        <v>6</v>
      </c>
      <c r="D62" s="3">
        <v>-1269.49</v>
      </c>
      <c r="G62" s="4">
        <v>41143</v>
      </c>
      <c r="H62" s="5">
        <v>0.70833333333333337</v>
      </c>
      <c r="I62" s="6">
        <v>6</v>
      </c>
      <c r="J62" s="6">
        <v>381.94</v>
      </c>
    </row>
    <row r="63" spans="1:10" x14ac:dyDescent="0.35">
      <c r="A63" s="8">
        <v>41143</v>
      </c>
      <c r="B63" s="5">
        <v>0.74097222222222225</v>
      </c>
      <c r="C63" s="6">
        <v>5</v>
      </c>
      <c r="D63" s="6">
        <v>-2457.56</v>
      </c>
      <c r="G63" s="1">
        <v>41143</v>
      </c>
      <c r="H63" s="2">
        <v>0.74305555555555558</v>
      </c>
      <c r="I63" s="3">
        <v>5</v>
      </c>
      <c r="J63" s="3">
        <v>446.14</v>
      </c>
    </row>
    <row r="64" spans="1:10" x14ac:dyDescent="0.35">
      <c r="A64" s="7">
        <v>41150</v>
      </c>
      <c r="B64" s="2">
        <v>0.58888888888888891</v>
      </c>
      <c r="C64" s="3">
        <v>1</v>
      </c>
      <c r="D64" s="3">
        <v>-633.88</v>
      </c>
      <c r="G64" s="4">
        <v>41150</v>
      </c>
      <c r="H64" s="5">
        <v>0.59097222222222223</v>
      </c>
      <c r="I64" s="6">
        <v>1</v>
      </c>
      <c r="J64" s="6">
        <v>178.89</v>
      </c>
    </row>
    <row r="65" spans="1:10" x14ac:dyDescent="0.35">
      <c r="A65" s="8">
        <v>41150</v>
      </c>
      <c r="B65" s="5">
        <v>0.63680555555555551</v>
      </c>
      <c r="C65" s="6">
        <v>2</v>
      </c>
      <c r="D65" s="6">
        <v>-1701.47</v>
      </c>
      <c r="G65" s="1">
        <v>41150</v>
      </c>
      <c r="H65" s="2">
        <v>0.6381944444444444</v>
      </c>
      <c r="I65" s="3">
        <v>2</v>
      </c>
      <c r="J65" s="3">
        <v>278.32</v>
      </c>
    </row>
    <row r="66" spans="1:10" x14ac:dyDescent="0.35">
      <c r="A66" s="7">
        <v>41150</v>
      </c>
      <c r="B66" s="2">
        <v>0.64652777777777781</v>
      </c>
      <c r="C66" s="3">
        <v>3</v>
      </c>
      <c r="D66" s="3">
        <v>-794.48</v>
      </c>
      <c r="G66" s="4">
        <v>41150</v>
      </c>
      <c r="H66" s="5">
        <v>0.64861111111111114</v>
      </c>
      <c r="I66" s="6">
        <v>3</v>
      </c>
      <c r="J66" s="6">
        <v>360.91</v>
      </c>
    </row>
    <row r="67" spans="1:10" x14ac:dyDescent="0.35">
      <c r="A67" s="8">
        <v>41150</v>
      </c>
      <c r="B67" s="5">
        <v>0.74791666666666667</v>
      </c>
      <c r="C67" s="6">
        <v>4</v>
      </c>
      <c r="D67" s="6">
        <v>-1937.94</v>
      </c>
      <c r="G67" s="1">
        <v>41150</v>
      </c>
      <c r="H67" s="2">
        <v>0.75069444444444444</v>
      </c>
      <c r="I67" s="3">
        <v>4</v>
      </c>
      <c r="J67" s="3">
        <v>422.36</v>
      </c>
    </row>
    <row r="68" spans="1:10" x14ac:dyDescent="0.35">
      <c r="A68" s="7">
        <v>41150</v>
      </c>
      <c r="B68" s="2">
        <v>0.76458333333333328</v>
      </c>
      <c r="C68" s="3">
        <v>6</v>
      </c>
      <c r="D68" s="3">
        <v>-1193.71</v>
      </c>
      <c r="G68" s="4">
        <v>41150</v>
      </c>
      <c r="H68" s="5">
        <v>0.76666666666666672</v>
      </c>
      <c r="I68" s="6">
        <v>6</v>
      </c>
      <c r="J68" s="6">
        <v>370.42</v>
      </c>
    </row>
    <row r="69" spans="1:10" x14ac:dyDescent="0.35">
      <c r="A69" s="8">
        <v>41150</v>
      </c>
      <c r="B69" s="5">
        <v>0.79791666666666672</v>
      </c>
      <c r="C69" s="6">
        <v>5</v>
      </c>
      <c r="D69" s="6">
        <v>-2381.21</v>
      </c>
      <c r="G69" s="1">
        <v>41150</v>
      </c>
      <c r="H69" s="2">
        <v>0.80069444444444449</v>
      </c>
      <c r="I69" s="3">
        <v>5</v>
      </c>
      <c r="J69" s="3">
        <v>269.16000000000003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9DB94-D2C6-4393-A20D-43648832E1E4}">
  <dimension ref="A1:R61"/>
  <sheetViews>
    <sheetView topLeftCell="E1" workbookViewId="0">
      <selection activeCell="Q27" sqref="Q27"/>
    </sheetView>
  </sheetViews>
  <sheetFormatPr defaultRowHeight="14.5" x14ac:dyDescent="0.35"/>
  <cols>
    <col min="1" max="1" width="9.08984375" bestFit="1" customWidth="1"/>
    <col min="2" max="2" width="10.81640625" bestFit="1" customWidth="1"/>
    <col min="7" max="7" width="9.08984375" bestFit="1" customWidth="1"/>
    <col min="8" max="8" width="9.81640625" bestFit="1" customWidth="1"/>
    <col min="13" max="13" width="11.1796875" customWidth="1"/>
  </cols>
  <sheetData>
    <row r="1" spans="1:18" x14ac:dyDescent="0.35">
      <c r="A1" t="s">
        <v>0</v>
      </c>
      <c r="B1" t="s">
        <v>1</v>
      </c>
      <c r="C1" t="s">
        <v>2</v>
      </c>
      <c r="D1" t="s">
        <v>3</v>
      </c>
      <c r="G1" t="s">
        <v>0</v>
      </c>
      <c r="H1" t="s">
        <v>1</v>
      </c>
      <c r="I1" t="s">
        <v>2</v>
      </c>
      <c r="J1" t="s">
        <v>4</v>
      </c>
      <c r="M1" t="s">
        <v>5</v>
      </c>
      <c r="N1" t="s">
        <v>0</v>
      </c>
      <c r="O1" t="s">
        <v>16</v>
      </c>
      <c r="P1" t="s">
        <v>17</v>
      </c>
      <c r="R1" t="s">
        <v>9</v>
      </c>
    </row>
    <row r="2" spans="1:18" x14ac:dyDescent="0.35">
      <c r="A2" s="7">
        <v>41450</v>
      </c>
      <c r="B2" s="2">
        <v>0.54027777777777775</v>
      </c>
      <c r="C2" s="3">
        <v>1</v>
      </c>
      <c r="D2" s="3">
        <v>-972.45</v>
      </c>
      <c r="G2" s="8">
        <v>41450</v>
      </c>
      <c r="H2" s="5">
        <v>0.54374999999999996</v>
      </c>
      <c r="I2" s="6">
        <v>1</v>
      </c>
      <c r="J2" s="6">
        <v>269.33999999999997</v>
      </c>
      <c r="N2" s="7">
        <v>41452</v>
      </c>
      <c r="O2">
        <f>AVERAGE(D2:D7)</f>
        <v>-1156.6866666666667</v>
      </c>
      <c r="P2" s="11">
        <f>AVERAGE(J2:J7)</f>
        <v>441.54500000000002</v>
      </c>
      <c r="R2" s="12">
        <f>O2-P2</f>
        <v>-1598.2316666666668</v>
      </c>
    </row>
    <row r="3" spans="1:18" x14ac:dyDescent="0.35">
      <c r="A3" s="8">
        <v>41452</v>
      </c>
      <c r="B3" s="5">
        <v>0.6430555555555556</v>
      </c>
      <c r="C3" s="6">
        <v>2</v>
      </c>
      <c r="D3" s="6">
        <v>-1692.1</v>
      </c>
      <c r="G3" s="7">
        <v>41452</v>
      </c>
      <c r="H3" s="2">
        <v>0.64722222222222225</v>
      </c>
      <c r="I3" s="3">
        <v>2</v>
      </c>
      <c r="J3" s="3">
        <v>420.67</v>
      </c>
      <c r="N3" s="7">
        <v>41461</v>
      </c>
      <c r="O3">
        <f>AVERAGE(D8:D13)</f>
        <v>-1564.1866666666667</v>
      </c>
      <c r="P3">
        <f>AVERAGE(J8:J13)</f>
        <v>553.74333333333334</v>
      </c>
      <c r="R3" s="12">
        <f t="shared" ref="R3:R13" si="0">O3-P3</f>
        <v>-2117.9300000000003</v>
      </c>
    </row>
    <row r="4" spans="1:18" x14ac:dyDescent="0.35">
      <c r="A4" s="7">
        <v>41452</v>
      </c>
      <c r="B4" s="2">
        <v>0.65555555555555556</v>
      </c>
      <c r="C4" s="3">
        <v>3</v>
      </c>
      <c r="D4" s="3">
        <v>-686.12</v>
      </c>
      <c r="G4" s="8">
        <v>41452</v>
      </c>
      <c r="H4" s="5">
        <v>0.65763888888888888</v>
      </c>
      <c r="I4" s="6">
        <v>3</v>
      </c>
      <c r="J4" s="6">
        <v>358.36</v>
      </c>
      <c r="N4" s="7">
        <v>41466</v>
      </c>
      <c r="O4">
        <f>AVERAGE(D14:D19)</f>
        <v>-1529.1116666666667</v>
      </c>
      <c r="P4">
        <f>AVERAGE(J14:J19)</f>
        <v>623.68499999999995</v>
      </c>
      <c r="R4" s="12">
        <f t="shared" si="0"/>
        <v>-2152.7966666666666</v>
      </c>
    </row>
    <row r="5" spans="1:18" x14ac:dyDescent="0.35">
      <c r="A5" s="8">
        <v>41452</v>
      </c>
      <c r="B5" s="5">
        <v>0.74583333333333335</v>
      </c>
      <c r="C5" s="6">
        <v>4</v>
      </c>
      <c r="D5" s="6">
        <v>-1187.78</v>
      </c>
      <c r="G5" s="7">
        <v>41452</v>
      </c>
      <c r="H5" s="2">
        <v>0.75138888888888888</v>
      </c>
      <c r="I5" s="3">
        <v>4</v>
      </c>
      <c r="J5" s="3">
        <v>531.59</v>
      </c>
      <c r="N5" s="7">
        <v>41471</v>
      </c>
      <c r="O5">
        <f>AVERAGE(D20:D25)</f>
        <v>-1400.0116666666665</v>
      </c>
      <c r="P5">
        <f>AVERAGE(J20:J25)</f>
        <v>566.94333333333327</v>
      </c>
      <c r="R5" s="12">
        <f t="shared" si="0"/>
        <v>-1966.9549999999999</v>
      </c>
    </row>
    <row r="6" spans="1:18" x14ac:dyDescent="0.35">
      <c r="A6" s="7">
        <v>41452</v>
      </c>
      <c r="B6" s="2">
        <v>0.69513888888888886</v>
      </c>
      <c r="C6" s="3">
        <v>6</v>
      </c>
      <c r="D6" s="3">
        <v>-860.79</v>
      </c>
      <c r="G6" s="8">
        <v>41452</v>
      </c>
      <c r="H6" s="5">
        <v>0.69791666666666663</v>
      </c>
      <c r="I6" s="6">
        <v>6</v>
      </c>
      <c r="J6" s="6">
        <v>642.39</v>
      </c>
      <c r="N6" s="7">
        <v>41478</v>
      </c>
      <c r="O6">
        <f>AVERAGE(D26:D31)</f>
        <v>-1322.6516666666666</v>
      </c>
      <c r="P6">
        <f>AVERAGE(J26:J31)</f>
        <v>326.95166666666665</v>
      </c>
      <c r="R6" s="12">
        <f t="shared" si="0"/>
        <v>-1649.6033333333332</v>
      </c>
    </row>
    <row r="7" spans="1:18" x14ac:dyDescent="0.35">
      <c r="A7" s="8">
        <v>41452</v>
      </c>
      <c r="B7" s="5">
        <v>0.58194444444444449</v>
      </c>
      <c r="C7" s="6">
        <v>5</v>
      </c>
      <c r="D7" s="6">
        <v>-1540.88</v>
      </c>
      <c r="G7" s="7">
        <v>41452</v>
      </c>
      <c r="H7" s="2">
        <v>0.58402777777777781</v>
      </c>
      <c r="I7" s="3">
        <v>5</v>
      </c>
      <c r="J7" s="3">
        <v>426.92</v>
      </c>
      <c r="N7" s="7">
        <v>41484</v>
      </c>
      <c r="O7">
        <f>AVERAGE(D32:D37)</f>
        <v>-1514.5466666666669</v>
      </c>
      <c r="P7">
        <f>AVERAGE(J32:J37)</f>
        <v>804.34499999999991</v>
      </c>
      <c r="R7" s="12">
        <f t="shared" si="0"/>
        <v>-2318.8916666666669</v>
      </c>
    </row>
    <row r="8" spans="1:18" x14ac:dyDescent="0.35">
      <c r="A8" s="7">
        <v>41461</v>
      </c>
      <c r="B8" s="2">
        <v>0.58194444444444449</v>
      </c>
      <c r="C8" s="3">
        <v>1</v>
      </c>
      <c r="D8" s="3">
        <v>-1227.22</v>
      </c>
      <c r="G8" s="8">
        <v>41461</v>
      </c>
      <c r="H8" s="5">
        <v>0.58402777777777781</v>
      </c>
      <c r="I8" s="6">
        <v>1</v>
      </c>
      <c r="J8" s="6">
        <v>269.52999999999997</v>
      </c>
      <c r="N8" s="7">
        <v>41489</v>
      </c>
      <c r="O8">
        <f>AVERAGE(D38:D43)</f>
        <v>-1378.1733333333334</v>
      </c>
      <c r="P8">
        <f>AVERAGE(J38:J43)</f>
        <v>564.20833333333337</v>
      </c>
      <c r="R8" s="12">
        <f t="shared" si="0"/>
        <v>-1942.3816666666667</v>
      </c>
    </row>
    <row r="9" spans="1:18" x14ac:dyDescent="0.35">
      <c r="A9" s="8">
        <v>41461</v>
      </c>
      <c r="B9" s="5">
        <v>0.63402777777777775</v>
      </c>
      <c r="C9" s="6">
        <v>2</v>
      </c>
      <c r="D9" s="6">
        <v>-1976.3</v>
      </c>
      <c r="G9" s="7">
        <v>41461</v>
      </c>
      <c r="H9" s="2">
        <v>0.63611111111111107</v>
      </c>
      <c r="I9" s="3">
        <v>2</v>
      </c>
      <c r="J9" s="3">
        <v>428.48</v>
      </c>
      <c r="N9" s="7">
        <v>41494</v>
      </c>
      <c r="O9">
        <f>AVERAGE(D44:D49)</f>
        <v>-1970.2049999999999</v>
      </c>
      <c r="P9">
        <f>AVERAGE(J44:J49)</f>
        <v>299.92500000000001</v>
      </c>
      <c r="R9" s="12">
        <f t="shared" si="0"/>
        <v>-2270.13</v>
      </c>
    </row>
    <row r="10" spans="1:18" x14ac:dyDescent="0.35">
      <c r="A10" s="7">
        <v>41461</v>
      </c>
      <c r="B10" s="2">
        <v>0.65833333333333333</v>
      </c>
      <c r="C10" s="3">
        <v>3</v>
      </c>
      <c r="D10" s="3">
        <v>-715.64</v>
      </c>
      <c r="G10" s="8">
        <v>41461</v>
      </c>
      <c r="H10" s="5">
        <v>0.66041666666666665</v>
      </c>
      <c r="I10" s="6">
        <v>3</v>
      </c>
      <c r="J10" s="6">
        <v>410.09</v>
      </c>
      <c r="N10" s="7">
        <v>41500</v>
      </c>
      <c r="O10">
        <f>AVERAGE(D50:D55)</f>
        <v>-1695.7016666666668</v>
      </c>
      <c r="P10">
        <f>AVERAGE(J50:J55)</f>
        <v>316.47333333333336</v>
      </c>
      <c r="R10" s="12">
        <f t="shared" si="0"/>
        <v>-2012.1750000000002</v>
      </c>
    </row>
    <row r="11" spans="1:18" x14ac:dyDescent="0.35">
      <c r="A11" s="8">
        <v>41461</v>
      </c>
      <c r="B11" s="5">
        <v>0.71805555555555556</v>
      </c>
      <c r="C11" s="6">
        <v>4</v>
      </c>
      <c r="D11" s="6">
        <v>-2493.9299999999998</v>
      </c>
      <c r="G11" s="7">
        <v>41461</v>
      </c>
      <c r="H11" s="2">
        <v>0.72013888888888888</v>
      </c>
      <c r="I11" s="3">
        <v>4</v>
      </c>
      <c r="J11" s="3">
        <v>867.66</v>
      </c>
      <c r="N11" s="7">
        <v>41507</v>
      </c>
      <c r="O11">
        <f>AVERAGE(D56:D61)</f>
        <v>-1509.885</v>
      </c>
      <c r="P11">
        <f>AVERAGE(J56:J61)</f>
        <v>315.82666666666665</v>
      </c>
      <c r="R11" s="12">
        <f t="shared" si="0"/>
        <v>-1825.7116666666666</v>
      </c>
    </row>
    <row r="12" spans="1:18" x14ac:dyDescent="0.35">
      <c r="A12" s="7">
        <v>41461</v>
      </c>
      <c r="B12" s="2">
        <v>0.73472222222222228</v>
      </c>
      <c r="C12" s="3">
        <v>6</v>
      </c>
      <c r="D12" s="3">
        <v>-902.14</v>
      </c>
      <c r="G12" s="8">
        <v>41461</v>
      </c>
      <c r="H12" s="5">
        <v>0.73750000000000004</v>
      </c>
      <c r="I12" s="6">
        <v>6</v>
      </c>
      <c r="J12" s="6">
        <v>396.65</v>
      </c>
      <c r="R12" s="12"/>
    </row>
    <row r="13" spans="1:18" x14ac:dyDescent="0.35">
      <c r="A13" s="8">
        <v>41461</v>
      </c>
      <c r="B13" s="5">
        <v>0.78333333333333333</v>
      </c>
      <c r="C13" s="6">
        <v>5</v>
      </c>
      <c r="D13" s="6">
        <v>-2069.89</v>
      </c>
      <c r="G13" s="7">
        <v>41461</v>
      </c>
      <c r="H13" s="2">
        <v>0.78611111111111109</v>
      </c>
      <c r="I13" s="3">
        <v>5</v>
      </c>
      <c r="J13" s="3">
        <v>950.05</v>
      </c>
      <c r="N13" s="14" t="s">
        <v>6</v>
      </c>
      <c r="O13" s="14">
        <f>AVERAGE(O2:O11)</f>
        <v>-1504.1160000000002</v>
      </c>
      <c r="P13" s="15">
        <f>AVERAGE(P2:P11)</f>
        <v>481.36466666666666</v>
      </c>
      <c r="R13" s="12">
        <f t="shared" si="0"/>
        <v>-1985.4806666666668</v>
      </c>
    </row>
    <row r="14" spans="1:18" x14ac:dyDescent="0.35">
      <c r="A14" s="7">
        <v>41466</v>
      </c>
      <c r="B14" s="2">
        <v>0.54027777777777775</v>
      </c>
      <c r="C14" s="3">
        <v>1</v>
      </c>
      <c r="D14" s="3">
        <v>-967.18</v>
      </c>
      <c r="G14" s="8">
        <v>41466</v>
      </c>
      <c r="H14" s="5">
        <v>0.54374999999999996</v>
      </c>
      <c r="I14" s="6">
        <v>1</v>
      </c>
      <c r="J14" s="6">
        <v>395.84</v>
      </c>
      <c r="N14" t="s">
        <v>7</v>
      </c>
      <c r="O14">
        <f>MIN(O2:O11)</f>
        <v>-1970.2049999999999</v>
      </c>
      <c r="P14" s="12">
        <f>MIN(P2:P11)</f>
        <v>299.92500000000001</v>
      </c>
      <c r="R14" t="s">
        <v>10</v>
      </c>
    </row>
    <row r="15" spans="1:18" x14ac:dyDescent="0.35">
      <c r="A15" s="8">
        <v>41466</v>
      </c>
      <c r="B15" s="5">
        <v>0.57638888888888884</v>
      </c>
      <c r="C15" s="6">
        <v>2</v>
      </c>
      <c r="D15" s="6">
        <v>-2110.0500000000002</v>
      </c>
      <c r="G15" s="7">
        <v>41466</v>
      </c>
      <c r="H15" s="2">
        <v>0.57847222222222228</v>
      </c>
      <c r="I15" s="3">
        <v>2</v>
      </c>
      <c r="J15" s="3">
        <v>523.70000000000005</v>
      </c>
      <c r="N15" t="s">
        <v>8</v>
      </c>
      <c r="O15">
        <f>MAX(O2:O11)</f>
        <v>-1156.6866666666667</v>
      </c>
      <c r="P15" s="12">
        <f>MAX(P2:P11)</f>
        <v>804.34499999999991</v>
      </c>
    </row>
    <row r="16" spans="1:18" x14ac:dyDescent="0.35">
      <c r="A16" s="7">
        <v>41466</v>
      </c>
      <c r="B16" s="2">
        <v>0.58680555555555558</v>
      </c>
      <c r="C16" s="3">
        <v>3</v>
      </c>
      <c r="D16" s="3">
        <v>-575.78</v>
      </c>
      <c r="G16" s="8">
        <v>41466</v>
      </c>
      <c r="H16" s="5">
        <v>0.58958333333333335</v>
      </c>
      <c r="I16" s="6">
        <v>3</v>
      </c>
      <c r="J16" s="6">
        <v>532.13</v>
      </c>
    </row>
    <row r="17" spans="1:10" x14ac:dyDescent="0.35">
      <c r="A17" s="8">
        <v>41466</v>
      </c>
      <c r="B17" s="5">
        <v>0.63680555555555551</v>
      </c>
      <c r="C17" s="6">
        <v>4</v>
      </c>
      <c r="D17" s="6">
        <v>-1922.03</v>
      </c>
      <c r="G17" s="7">
        <v>41466</v>
      </c>
      <c r="H17" s="2">
        <v>0.63958333333333328</v>
      </c>
      <c r="I17" s="3">
        <v>4</v>
      </c>
      <c r="J17" s="3">
        <v>815.53</v>
      </c>
    </row>
    <row r="18" spans="1:10" x14ac:dyDescent="0.35">
      <c r="A18" s="7">
        <v>41466</v>
      </c>
      <c r="B18" s="2">
        <v>0.65416666666666667</v>
      </c>
      <c r="C18" s="3">
        <v>6</v>
      </c>
      <c r="D18" s="3">
        <v>-1303.51</v>
      </c>
      <c r="G18" s="8">
        <v>41466</v>
      </c>
      <c r="H18" s="5">
        <v>0.65625</v>
      </c>
      <c r="I18" s="6">
        <v>6</v>
      </c>
      <c r="J18" s="6">
        <v>565.85</v>
      </c>
    </row>
    <row r="19" spans="1:10" x14ac:dyDescent="0.35">
      <c r="A19" s="8">
        <v>41466</v>
      </c>
      <c r="B19" s="5">
        <v>0.7006944444444444</v>
      </c>
      <c r="C19" s="6">
        <v>5</v>
      </c>
      <c r="D19" s="6">
        <v>-2296.12</v>
      </c>
      <c r="G19" s="7">
        <v>41466</v>
      </c>
      <c r="H19" s="2">
        <v>0.70277777777777772</v>
      </c>
      <c r="I19" s="3">
        <v>5</v>
      </c>
      <c r="J19" s="3">
        <v>909.06</v>
      </c>
    </row>
    <row r="20" spans="1:10" x14ac:dyDescent="0.35">
      <c r="A20" s="7">
        <v>41470</v>
      </c>
      <c r="B20" s="2">
        <v>0.73541666666666672</v>
      </c>
      <c r="C20" s="3">
        <v>1</v>
      </c>
      <c r="D20" s="3">
        <v>-1142.6600000000001</v>
      </c>
      <c r="G20" s="8">
        <v>41470</v>
      </c>
      <c r="H20" s="5">
        <v>0.73958333333333337</v>
      </c>
      <c r="I20" s="6">
        <v>1</v>
      </c>
      <c r="J20" s="6">
        <v>393.63</v>
      </c>
    </row>
    <row r="21" spans="1:10" x14ac:dyDescent="0.35">
      <c r="A21" s="8">
        <v>41470</v>
      </c>
      <c r="B21" s="5">
        <v>0.79097222222222219</v>
      </c>
      <c r="C21" s="6">
        <v>2</v>
      </c>
      <c r="D21" s="6">
        <v>-2374.73</v>
      </c>
      <c r="G21" s="7">
        <v>41470</v>
      </c>
      <c r="H21" s="2">
        <v>0.79513888888888884</v>
      </c>
      <c r="I21" s="3">
        <v>2</v>
      </c>
      <c r="J21" s="3">
        <v>585</v>
      </c>
    </row>
    <row r="22" spans="1:10" x14ac:dyDescent="0.35">
      <c r="A22" s="7">
        <v>41471</v>
      </c>
      <c r="B22" s="2">
        <v>0.75277777777777777</v>
      </c>
      <c r="C22" s="3">
        <v>3</v>
      </c>
      <c r="D22" s="3">
        <v>-442.05</v>
      </c>
      <c r="G22" s="8">
        <v>41471</v>
      </c>
      <c r="H22" s="5">
        <v>0.75486111111111109</v>
      </c>
      <c r="I22" s="6">
        <v>3</v>
      </c>
      <c r="J22" s="6">
        <v>569.04</v>
      </c>
    </row>
    <row r="23" spans="1:10" x14ac:dyDescent="0.35">
      <c r="A23" s="8">
        <v>41471</v>
      </c>
      <c r="B23" s="5">
        <v>0.82986111111111116</v>
      </c>
      <c r="C23" s="6">
        <v>4</v>
      </c>
      <c r="D23" s="6">
        <v>-1372.98</v>
      </c>
      <c r="G23" s="7">
        <v>41471</v>
      </c>
      <c r="H23" s="2">
        <v>0.83333333333333337</v>
      </c>
      <c r="I23" s="3">
        <v>4</v>
      </c>
      <c r="J23" s="3">
        <v>734.31</v>
      </c>
    </row>
    <row r="24" spans="1:10" x14ac:dyDescent="0.35">
      <c r="A24" s="7">
        <v>41472</v>
      </c>
      <c r="B24" s="2">
        <v>0.69305555555555554</v>
      </c>
      <c r="C24" s="3">
        <v>6</v>
      </c>
      <c r="D24" s="3">
        <v>-1166.3499999999999</v>
      </c>
      <c r="G24" s="8">
        <v>41472</v>
      </c>
      <c r="H24" s="5">
        <v>0.69513888888888886</v>
      </c>
      <c r="I24" s="6">
        <v>6</v>
      </c>
      <c r="J24" s="6">
        <v>586.5</v>
      </c>
    </row>
    <row r="25" spans="1:10" x14ac:dyDescent="0.35">
      <c r="A25" s="8">
        <v>41472</v>
      </c>
      <c r="B25" s="5">
        <v>0.77222222222222225</v>
      </c>
      <c r="C25" s="6">
        <v>5</v>
      </c>
      <c r="D25" s="6">
        <v>-1901.3</v>
      </c>
      <c r="G25" s="7">
        <v>41472</v>
      </c>
      <c r="H25" s="2">
        <v>0.77430555555555558</v>
      </c>
      <c r="I25" s="3">
        <v>5</v>
      </c>
      <c r="J25" s="3">
        <v>533.17999999999995</v>
      </c>
    </row>
    <row r="26" spans="1:10" x14ac:dyDescent="0.35">
      <c r="A26" s="7">
        <v>41478</v>
      </c>
      <c r="B26" s="2">
        <v>0.55138888888888893</v>
      </c>
      <c r="C26" s="3">
        <v>1</v>
      </c>
      <c r="D26" s="3">
        <v>-1093.17</v>
      </c>
      <c r="G26" s="8">
        <v>41478</v>
      </c>
      <c r="H26" s="5">
        <v>0.55347222222222225</v>
      </c>
      <c r="I26" s="6">
        <v>1</v>
      </c>
      <c r="J26" s="6">
        <v>261.25</v>
      </c>
    </row>
    <row r="27" spans="1:10" x14ac:dyDescent="0.35">
      <c r="A27" s="8">
        <v>41478</v>
      </c>
      <c r="B27" s="5">
        <v>0.6166666666666667</v>
      </c>
      <c r="C27" s="6">
        <v>2</v>
      </c>
      <c r="D27" s="6">
        <v>-1888.96</v>
      </c>
      <c r="G27" s="7">
        <v>41478</v>
      </c>
      <c r="H27" s="2">
        <v>0.61875000000000002</v>
      </c>
      <c r="I27" s="3">
        <v>2</v>
      </c>
      <c r="J27" s="3">
        <v>234.34</v>
      </c>
    </row>
    <row r="28" spans="1:10" x14ac:dyDescent="0.35">
      <c r="A28" s="7">
        <v>41478</v>
      </c>
      <c r="B28" s="2">
        <v>0.62986111111111109</v>
      </c>
      <c r="C28" s="3">
        <v>3</v>
      </c>
      <c r="D28" s="3">
        <v>-617.71</v>
      </c>
      <c r="G28" s="8">
        <v>41478</v>
      </c>
      <c r="H28" s="5">
        <v>0.63263888888888886</v>
      </c>
      <c r="I28" s="6">
        <v>3</v>
      </c>
      <c r="J28" s="6">
        <v>391.36</v>
      </c>
    </row>
    <row r="29" spans="1:10" x14ac:dyDescent="0.35">
      <c r="A29" s="8">
        <v>41478</v>
      </c>
      <c r="B29" s="5">
        <v>0.6875</v>
      </c>
      <c r="C29" s="6">
        <v>4</v>
      </c>
      <c r="D29" s="6">
        <v>-2332.8000000000002</v>
      </c>
      <c r="G29" s="7">
        <v>41478</v>
      </c>
      <c r="H29" s="2">
        <v>0.69027777777777777</v>
      </c>
      <c r="I29" s="3">
        <v>4</v>
      </c>
      <c r="J29" s="3">
        <v>537.98</v>
      </c>
    </row>
    <row r="30" spans="1:10" x14ac:dyDescent="0.35">
      <c r="A30" s="7">
        <v>41478</v>
      </c>
      <c r="B30" s="2">
        <v>0.70833333333333337</v>
      </c>
      <c r="C30" s="3">
        <v>6</v>
      </c>
      <c r="D30" s="3">
        <v>-1057.3599999999999</v>
      </c>
      <c r="G30" s="8">
        <v>41478</v>
      </c>
      <c r="H30" s="5">
        <v>0.7104166666666667</v>
      </c>
      <c r="I30" s="6">
        <v>6</v>
      </c>
      <c r="J30" s="6">
        <v>258.38</v>
      </c>
    </row>
    <row r="31" spans="1:10" x14ac:dyDescent="0.35">
      <c r="A31" s="8">
        <v>41478</v>
      </c>
      <c r="B31" s="5">
        <v>0.88263888888888886</v>
      </c>
      <c r="C31" s="6">
        <v>5</v>
      </c>
      <c r="D31" s="6">
        <v>-945.91</v>
      </c>
      <c r="G31" s="7">
        <v>41478</v>
      </c>
      <c r="H31" s="2">
        <v>0.88472222222222219</v>
      </c>
      <c r="I31" s="3">
        <v>5</v>
      </c>
      <c r="J31" s="3">
        <v>278.39999999999998</v>
      </c>
    </row>
    <row r="32" spans="1:10" x14ac:dyDescent="0.35">
      <c r="A32" s="7">
        <v>41484</v>
      </c>
      <c r="B32" s="2">
        <v>0.54583333333333328</v>
      </c>
      <c r="C32" s="3">
        <v>1</v>
      </c>
      <c r="D32" s="3">
        <v>-1330.17</v>
      </c>
      <c r="G32" s="8">
        <v>41484</v>
      </c>
      <c r="H32" s="5">
        <v>0.54791666666666672</v>
      </c>
      <c r="I32" s="6">
        <v>1</v>
      </c>
      <c r="J32" s="6">
        <v>476.29</v>
      </c>
    </row>
    <row r="33" spans="1:10" x14ac:dyDescent="0.35">
      <c r="A33" s="8">
        <v>41484</v>
      </c>
      <c r="B33" s="5">
        <v>0.6</v>
      </c>
      <c r="C33" s="6">
        <v>2</v>
      </c>
      <c r="D33" s="6">
        <v>-2618.67</v>
      </c>
      <c r="G33" s="7">
        <v>41484</v>
      </c>
      <c r="H33" s="2">
        <v>0.60277777777777775</v>
      </c>
      <c r="I33" s="3">
        <v>2</v>
      </c>
      <c r="J33" s="3">
        <v>575.48</v>
      </c>
    </row>
    <row r="34" spans="1:10" x14ac:dyDescent="0.35">
      <c r="A34" s="7">
        <v>41484</v>
      </c>
      <c r="B34" s="2">
        <v>0.61250000000000004</v>
      </c>
      <c r="C34" s="3">
        <v>3</v>
      </c>
      <c r="D34" s="3">
        <v>-887.8</v>
      </c>
      <c r="G34" s="8">
        <v>41484</v>
      </c>
      <c r="H34" s="5">
        <v>0.61527777777777781</v>
      </c>
      <c r="I34" s="6">
        <v>3</v>
      </c>
      <c r="J34" s="6">
        <v>632.49</v>
      </c>
    </row>
    <row r="35" spans="1:10" x14ac:dyDescent="0.35">
      <c r="A35" s="8">
        <v>41484</v>
      </c>
      <c r="B35" s="5">
        <v>0.74305555555555558</v>
      </c>
      <c r="C35" s="6">
        <v>4</v>
      </c>
      <c r="D35" s="6">
        <v>-1752.63</v>
      </c>
      <c r="G35" s="7">
        <v>41484</v>
      </c>
      <c r="H35" s="2">
        <v>0.74513888888888891</v>
      </c>
      <c r="I35" s="3">
        <v>4</v>
      </c>
      <c r="J35" s="3">
        <v>1201.81</v>
      </c>
    </row>
    <row r="36" spans="1:10" x14ac:dyDescent="0.35">
      <c r="A36" s="7">
        <v>41484</v>
      </c>
      <c r="B36" s="2">
        <v>0.81944444444444442</v>
      </c>
      <c r="C36" s="3">
        <v>6</v>
      </c>
      <c r="D36" s="3">
        <v>-671.54</v>
      </c>
      <c r="G36" s="8">
        <v>41484</v>
      </c>
      <c r="H36" s="5">
        <v>0.82222222222222219</v>
      </c>
      <c r="I36" s="6">
        <v>6</v>
      </c>
      <c r="J36" s="6">
        <v>918.83</v>
      </c>
    </row>
    <row r="37" spans="1:10" x14ac:dyDescent="0.35">
      <c r="A37" s="8">
        <v>41484</v>
      </c>
      <c r="B37" s="5">
        <v>0.86111111111111116</v>
      </c>
      <c r="C37" s="6">
        <v>5</v>
      </c>
      <c r="D37" s="6">
        <v>-1826.47</v>
      </c>
      <c r="G37" s="7">
        <v>41484</v>
      </c>
      <c r="H37" s="2">
        <v>0.86319444444444449</v>
      </c>
      <c r="I37" s="3">
        <v>5</v>
      </c>
      <c r="J37" s="3">
        <v>1021.17</v>
      </c>
    </row>
    <row r="38" spans="1:10" x14ac:dyDescent="0.35">
      <c r="A38" s="7">
        <v>41489</v>
      </c>
      <c r="B38" s="2">
        <v>0.74305555555555558</v>
      </c>
      <c r="C38" s="3">
        <v>1</v>
      </c>
      <c r="D38" s="3">
        <v>-881.45</v>
      </c>
      <c r="G38" s="8">
        <v>41489</v>
      </c>
      <c r="H38" s="5">
        <v>0.74513888888888891</v>
      </c>
      <c r="I38" s="6">
        <v>1</v>
      </c>
      <c r="J38" s="6">
        <v>441.36</v>
      </c>
    </row>
    <row r="39" spans="1:10" x14ac:dyDescent="0.35">
      <c r="A39" s="8">
        <v>41489</v>
      </c>
      <c r="B39" s="5">
        <v>0.78819444444444442</v>
      </c>
      <c r="C39" s="6">
        <v>2</v>
      </c>
      <c r="D39" s="6">
        <v>-2059.67</v>
      </c>
      <c r="G39" s="7">
        <v>41489</v>
      </c>
      <c r="H39" s="2">
        <v>0.79027777777777775</v>
      </c>
      <c r="I39" s="3">
        <v>2</v>
      </c>
      <c r="J39" s="3">
        <v>1056.8399999999999</v>
      </c>
    </row>
    <row r="40" spans="1:10" x14ac:dyDescent="0.35">
      <c r="A40" s="7">
        <v>41489</v>
      </c>
      <c r="B40" s="2">
        <v>0.94305555555555554</v>
      </c>
      <c r="C40" s="3">
        <v>3</v>
      </c>
      <c r="D40" s="3">
        <v>-578.70000000000005</v>
      </c>
      <c r="G40" s="8">
        <v>41489</v>
      </c>
      <c r="H40" s="5">
        <v>0.94722222222222219</v>
      </c>
      <c r="I40" s="6">
        <v>3</v>
      </c>
      <c r="J40" s="6">
        <v>426.17</v>
      </c>
    </row>
    <row r="41" spans="1:10" x14ac:dyDescent="0.35">
      <c r="A41" s="8">
        <v>41489</v>
      </c>
      <c r="B41" s="5">
        <v>0.99236111111111114</v>
      </c>
      <c r="C41" s="6">
        <v>4</v>
      </c>
      <c r="D41" s="6">
        <v>-968.35</v>
      </c>
      <c r="G41" s="7">
        <v>41489</v>
      </c>
      <c r="H41" s="2">
        <v>0.99444444444444446</v>
      </c>
      <c r="I41" s="3">
        <v>4</v>
      </c>
      <c r="J41" s="3">
        <v>377.44</v>
      </c>
    </row>
    <row r="42" spans="1:10" x14ac:dyDescent="0.35">
      <c r="A42" s="7">
        <v>41489</v>
      </c>
      <c r="B42" s="2">
        <v>0.55972222222222223</v>
      </c>
      <c r="C42" s="3">
        <v>6</v>
      </c>
      <c r="D42" s="3">
        <v>-1322.82</v>
      </c>
      <c r="G42" s="8">
        <v>41489</v>
      </c>
      <c r="H42" s="5">
        <v>0.56180555555555556</v>
      </c>
      <c r="I42" s="6">
        <v>6</v>
      </c>
      <c r="J42" s="6">
        <v>412.12</v>
      </c>
    </row>
    <row r="43" spans="1:10" x14ac:dyDescent="0.35">
      <c r="A43" s="8">
        <v>41489</v>
      </c>
      <c r="B43" s="5">
        <v>0.59861111111111109</v>
      </c>
      <c r="C43" s="6">
        <v>5</v>
      </c>
      <c r="D43" s="6">
        <v>-2458.0500000000002</v>
      </c>
      <c r="G43" s="7">
        <v>41489</v>
      </c>
      <c r="H43" s="2">
        <v>0.60138888888888886</v>
      </c>
      <c r="I43" s="3">
        <v>5</v>
      </c>
      <c r="J43" s="3">
        <v>671.32</v>
      </c>
    </row>
    <row r="44" spans="1:10" x14ac:dyDescent="0.35">
      <c r="A44" s="7">
        <v>41494</v>
      </c>
      <c r="B44" s="2">
        <v>0.7270833333333333</v>
      </c>
      <c r="C44" s="3">
        <v>1</v>
      </c>
      <c r="D44" s="3">
        <v>-1327.64</v>
      </c>
      <c r="G44" s="8">
        <v>41494</v>
      </c>
      <c r="H44" s="5">
        <v>0.72986111111111107</v>
      </c>
      <c r="I44" s="6">
        <v>1</v>
      </c>
      <c r="J44" s="6">
        <v>267.66000000000003</v>
      </c>
    </row>
    <row r="45" spans="1:10" x14ac:dyDescent="0.35">
      <c r="A45" s="8">
        <v>41494</v>
      </c>
      <c r="B45" s="5">
        <v>0.77500000000000002</v>
      </c>
      <c r="C45" s="6">
        <v>2</v>
      </c>
      <c r="D45" s="6">
        <v>-2954.77</v>
      </c>
      <c r="G45" s="7">
        <v>41494</v>
      </c>
      <c r="H45" s="2">
        <v>0.77847222222222223</v>
      </c>
      <c r="I45" s="3">
        <v>2</v>
      </c>
      <c r="J45" s="3">
        <v>305.42</v>
      </c>
    </row>
    <row r="46" spans="1:10" x14ac:dyDescent="0.35">
      <c r="A46" s="7">
        <v>41494</v>
      </c>
      <c r="B46" s="2">
        <v>0.59444444444444444</v>
      </c>
      <c r="C46" s="3">
        <v>3</v>
      </c>
      <c r="D46" s="3">
        <v>-836.8</v>
      </c>
      <c r="G46" s="8">
        <v>41494</v>
      </c>
      <c r="H46" s="5">
        <v>0.59652777777777777</v>
      </c>
      <c r="I46" s="6">
        <v>3</v>
      </c>
      <c r="J46" s="6">
        <v>270.39</v>
      </c>
    </row>
    <row r="47" spans="1:10" x14ac:dyDescent="0.35">
      <c r="A47" s="8">
        <v>41494</v>
      </c>
      <c r="B47" s="5">
        <v>0.64930555555555558</v>
      </c>
      <c r="C47" s="6">
        <v>4</v>
      </c>
      <c r="D47" s="6">
        <v>-2196.83</v>
      </c>
      <c r="G47" s="7">
        <v>41494</v>
      </c>
      <c r="H47" s="2">
        <v>0.65138888888888891</v>
      </c>
      <c r="I47" s="3">
        <v>4</v>
      </c>
      <c r="J47" s="3">
        <v>268.5</v>
      </c>
    </row>
    <row r="48" spans="1:10" x14ac:dyDescent="0.35">
      <c r="A48" s="7">
        <v>41494</v>
      </c>
      <c r="B48" s="2">
        <v>0.67083333333333328</v>
      </c>
      <c r="C48" s="3">
        <v>6</v>
      </c>
      <c r="D48" s="3">
        <v>-1360.83</v>
      </c>
      <c r="G48" s="8">
        <v>41494</v>
      </c>
      <c r="H48" s="5">
        <v>0.67361111111111116</v>
      </c>
      <c r="I48" s="6">
        <v>6</v>
      </c>
      <c r="J48" s="6">
        <v>296.45999999999998</v>
      </c>
    </row>
    <row r="49" spans="1:10" x14ac:dyDescent="0.35">
      <c r="A49" s="8">
        <v>41494</v>
      </c>
      <c r="B49" s="5">
        <v>0.72013888888888888</v>
      </c>
      <c r="C49" s="6">
        <v>5</v>
      </c>
      <c r="D49" s="6">
        <v>-3144.36</v>
      </c>
      <c r="G49" s="7">
        <v>41494</v>
      </c>
      <c r="H49" s="2">
        <v>0.72291666666666665</v>
      </c>
      <c r="I49" s="3">
        <v>5</v>
      </c>
      <c r="J49" s="3">
        <v>391.12</v>
      </c>
    </row>
    <row r="50" spans="1:10" x14ac:dyDescent="0.35">
      <c r="A50" s="7">
        <v>41500</v>
      </c>
      <c r="B50" s="2">
        <v>0.54305555555555551</v>
      </c>
      <c r="C50" s="3">
        <v>1</v>
      </c>
      <c r="D50" s="3">
        <v>-747.97</v>
      </c>
      <c r="G50" s="8">
        <v>41500</v>
      </c>
      <c r="H50" s="5">
        <v>0.54722222222222228</v>
      </c>
      <c r="I50" s="6">
        <v>1</v>
      </c>
      <c r="J50" s="6">
        <v>116.9</v>
      </c>
    </row>
    <row r="51" spans="1:10" x14ac:dyDescent="0.35">
      <c r="A51" s="8">
        <v>41500</v>
      </c>
      <c r="B51" s="5">
        <v>0.60069444444444442</v>
      </c>
      <c r="C51" s="6">
        <v>2</v>
      </c>
      <c r="D51" s="6">
        <v>-2737.82</v>
      </c>
      <c r="G51" s="7">
        <v>41500</v>
      </c>
      <c r="H51" s="2">
        <v>0.60277777777777775</v>
      </c>
      <c r="I51" s="3">
        <v>2</v>
      </c>
      <c r="J51" s="3">
        <v>149.47999999999999</v>
      </c>
    </row>
    <row r="52" spans="1:10" x14ac:dyDescent="0.35">
      <c r="A52" s="7">
        <v>41500</v>
      </c>
      <c r="B52" s="2">
        <v>0.60972222222222228</v>
      </c>
      <c r="C52" s="3">
        <v>3</v>
      </c>
      <c r="D52" s="3">
        <v>-1006.59</v>
      </c>
      <c r="G52" s="8">
        <v>41500</v>
      </c>
      <c r="H52" s="5">
        <v>0.6118055555555556</v>
      </c>
      <c r="I52" s="6">
        <v>3</v>
      </c>
      <c r="J52" s="6">
        <v>335.85</v>
      </c>
    </row>
    <row r="53" spans="1:10" x14ac:dyDescent="0.35">
      <c r="A53" s="8">
        <v>41500</v>
      </c>
      <c r="B53" s="5">
        <v>0.65555555555555556</v>
      </c>
      <c r="C53" s="6">
        <v>4</v>
      </c>
      <c r="D53" s="6">
        <v>-2097.83</v>
      </c>
      <c r="G53" s="7">
        <v>41500</v>
      </c>
      <c r="H53" s="2">
        <v>0.65833333333333333</v>
      </c>
      <c r="I53" s="3">
        <v>4</v>
      </c>
      <c r="J53" s="3">
        <v>423.41</v>
      </c>
    </row>
    <row r="54" spans="1:10" x14ac:dyDescent="0.35">
      <c r="A54" s="7">
        <v>41500</v>
      </c>
      <c r="B54" s="2">
        <v>0.67361111111111116</v>
      </c>
      <c r="C54" s="3">
        <v>6</v>
      </c>
      <c r="D54" s="3">
        <v>-1458.15</v>
      </c>
      <c r="G54" s="8">
        <v>41500</v>
      </c>
      <c r="H54" s="5">
        <v>0.67638888888888893</v>
      </c>
      <c r="I54" s="6">
        <v>6</v>
      </c>
      <c r="J54" s="6">
        <v>204.11</v>
      </c>
    </row>
    <row r="55" spans="1:10" x14ac:dyDescent="0.35">
      <c r="A55" s="8">
        <v>41500</v>
      </c>
      <c r="B55" s="5">
        <v>0.70763888888888893</v>
      </c>
      <c r="C55" s="6">
        <v>5</v>
      </c>
      <c r="D55" s="6">
        <v>-2125.85</v>
      </c>
      <c r="G55" s="7">
        <v>41500</v>
      </c>
      <c r="H55" s="2">
        <v>0.70972222222222225</v>
      </c>
      <c r="I55" s="3">
        <v>5</v>
      </c>
      <c r="J55" s="3">
        <v>669.09</v>
      </c>
    </row>
    <row r="56" spans="1:10" x14ac:dyDescent="0.35">
      <c r="A56" s="7">
        <v>41507</v>
      </c>
      <c r="B56" s="2">
        <v>0.52638888888888891</v>
      </c>
      <c r="C56" s="3">
        <v>1</v>
      </c>
      <c r="D56" s="3">
        <v>-1023.04</v>
      </c>
      <c r="G56" s="8">
        <v>41507</v>
      </c>
      <c r="H56" s="5">
        <v>0.52777777777777779</v>
      </c>
      <c r="I56" s="6">
        <v>1</v>
      </c>
      <c r="J56" s="6">
        <v>151.27000000000001</v>
      </c>
    </row>
    <row r="57" spans="1:10" x14ac:dyDescent="0.35">
      <c r="A57" s="8">
        <v>41507</v>
      </c>
      <c r="B57" s="5">
        <v>0.57013888888888886</v>
      </c>
      <c r="C57" s="6">
        <v>2</v>
      </c>
      <c r="D57" s="6">
        <v>-2042.27</v>
      </c>
      <c r="G57" s="7">
        <v>41507</v>
      </c>
      <c r="H57" s="2">
        <v>0.57222222222222219</v>
      </c>
      <c r="I57" s="3">
        <v>2</v>
      </c>
      <c r="J57" s="3">
        <v>187.68</v>
      </c>
    </row>
    <row r="58" spans="1:10" x14ac:dyDescent="0.35">
      <c r="A58" s="7">
        <v>41507</v>
      </c>
      <c r="B58" s="2">
        <v>0.5854166666666667</v>
      </c>
      <c r="C58" s="3">
        <v>3</v>
      </c>
      <c r="D58" s="3">
        <v>-610.83000000000004</v>
      </c>
      <c r="G58" s="8">
        <v>41507</v>
      </c>
      <c r="H58" s="5">
        <v>0.58888888888888891</v>
      </c>
      <c r="I58" s="6">
        <v>3</v>
      </c>
      <c r="J58" s="6">
        <v>265.79000000000002</v>
      </c>
    </row>
    <row r="59" spans="1:10" x14ac:dyDescent="0.35">
      <c r="A59" s="8">
        <v>41507</v>
      </c>
      <c r="B59" s="5">
        <v>0.63055555555555554</v>
      </c>
      <c r="C59" s="6">
        <v>4</v>
      </c>
      <c r="D59" s="6">
        <v>-1749.64</v>
      </c>
      <c r="G59" s="7">
        <v>41507</v>
      </c>
      <c r="H59" s="2">
        <v>0.63263888888888886</v>
      </c>
      <c r="I59" s="3">
        <v>4</v>
      </c>
      <c r="J59" s="3">
        <v>416.55</v>
      </c>
    </row>
    <row r="60" spans="1:10" x14ac:dyDescent="0.35">
      <c r="A60" s="7">
        <v>41507</v>
      </c>
      <c r="B60" s="2">
        <v>0.64444444444444449</v>
      </c>
      <c r="C60" s="3">
        <v>6</v>
      </c>
      <c r="D60" s="3">
        <v>-1191.78</v>
      </c>
      <c r="G60" s="8">
        <v>41507</v>
      </c>
      <c r="H60" s="5">
        <v>0.64652777777777781</v>
      </c>
      <c r="I60" s="6">
        <v>6</v>
      </c>
      <c r="J60" s="6">
        <v>316.83999999999997</v>
      </c>
    </row>
    <row r="61" spans="1:10" x14ac:dyDescent="0.35">
      <c r="A61" s="8">
        <v>41507</v>
      </c>
      <c r="B61" s="5">
        <v>0.68055555555555558</v>
      </c>
      <c r="C61" s="6">
        <v>5</v>
      </c>
      <c r="D61" s="6">
        <v>-2441.75</v>
      </c>
      <c r="G61" s="7">
        <v>41507</v>
      </c>
      <c r="H61" s="2">
        <v>0.68333333333333335</v>
      </c>
      <c r="I61" s="3">
        <v>5</v>
      </c>
      <c r="J61" s="3">
        <v>556.83000000000004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77B02-7F81-468F-880A-EDF0F9E648C1}">
  <dimension ref="A1:R54"/>
  <sheetViews>
    <sheetView workbookViewId="0">
      <selection activeCell="V15" sqref="V15"/>
    </sheetView>
  </sheetViews>
  <sheetFormatPr defaultRowHeight="14.5" x14ac:dyDescent="0.35"/>
  <cols>
    <col min="1" max="1" width="9.08984375" bestFit="1" customWidth="1"/>
    <col min="2" max="2" width="9.81640625" bestFit="1" customWidth="1"/>
    <col min="7" max="7" width="9.08984375" bestFit="1" customWidth="1"/>
    <col min="8" max="8" width="9.81640625" bestFit="1" customWidth="1"/>
  </cols>
  <sheetData>
    <row r="1" spans="1:18" x14ac:dyDescent="0.35">
      <c r="A1" t="s">
        <v>0</v>
      </c>
      <c r="B1" t="s">
        <v>1</v>
      </c>
      <c r="C1" t="s">
        <v>2</v>
      </c>
      <c r="D1" t="s">
        <v>3</v>
      </c>
      <c r="G1" t="s">
        <v>0</v>
      </c>
      <c r="H1" t="s">
        <v>1</v>
      </c>
      <c r="I1" t="s">
        <v>2</v>
      </c>
      <c r="J1" t="s">
        <v>4</v>
      </c>
      <c r="M1" t="s">
        <v>6</v>
      </c>
      <c r="N1" t="s">
        <v>0</v>
      </c>
      <c r="O1" t="s">
        <v>12</v>
      </c>
      <c r="P1" t="s">
        <v>13</v>
      </c>
      <c r="R1" t="s">
        <v>9</v>
      </c>
    </row>
    <row r="2" spans="1:18" x14ac:dyDescent="0.35">
      <c r="A2" s="8">
        <v>43991</v>
      </c>
      <c r="B2" s="5">
        <v>0.56041666666666667</v>
      </c>
      <c r="C2" s="6">
        <v>1</v>
      </c>
      <c r="D2" s="6">
        <v>-306.22000000000003</v>
      </c>
      <c r="G2" s="4">
        <v>43991</v>
      </c>
      <c r="H2" s="5">
        <v>0.5625</v>
      </c>
      <c r="I2" s="6">
        <v>1</v>
      </c>
      <c r="J2" s="6">
        <v>240.14</v>
      </c>
      <c r="N2" s="7">
        <v>43991</v>
      </c>
      <c r="O2">
        <f>AVERAGE(D2:D6)</f>
        <v>-278.79999999999995</v>
      </c>
      <c r="P2">
        <f>AVERAGE(J2:J6)</f>
        <v>245.96999999999997</v>
      </c>
      <c r="R2">
        <f>O2-P2</f>
        <v>-524.77</v>
      </c>
    </row>
    <row r="3" spans="1:18" x14ac:dyDescent="0.35">
      <c r="A3" s="7">
        <v>43991</v>
      </c>
      <c r="B3" s="2">
        <v>0.61111111111111116</v>
      </c>
      <c r="C3" s="3">
        <v>2</v>
      </c>
      <c r="D3" s="3">
        <v>-192.14</v>
      </c>
      <c r="G3" s="1">
        <v>43991</v>
      </c>
      <c r="H3" s="2">
        <v>0.61319444444444449</v>
      </c>
      <c r="I3" s="3">
        <v>2</v>
      </c>
      <c r="J3" s="3">
        <v>288.04000000000002</v>
      </c>
      <c r="N3" s="7">
        <v>44005</v>
      </c>
      <c r="O3">
        <f>AVERAGE(D7:D12)</f>
        <v>-285.81666666666666</v>
      </c>
      <c r="P3">
        <f>AVERAGE(J7:J12)</f>
        <v>552.66999999999996</v>
      </c>
      <c r="R3">
        <f t="shared" ref="R3:R12" si="0">O3-P3</f>
        <v>-838.48666666666668</v>
      </c>
    </row>
    <row r="4" spans="1:18" x14ac:dyDescent="0.35">
      <c r="A4" s="8">
        <v>43991</v>
      </c>
      <c r="B4" s="5">
        <v>0.62013888888888891</v>
      </c>
      <c r="C4" s="6">
        <v>3</v>
      </c>
      <c r="D4" s="6">
        <v>-567.01</v>
      </c>
      <c r="G4" s="4">
        <v>43991</v>
      </c>
      <c r="H4" s="5">
        <v>0.62222222222222223</v>
      </c>
      <c r="I4" s="6">
        <v>3</v>
      </c>
      <c r="J4" s="6">
        <v>241.02</v>
      </c>
      <c r="N4" s="7">
        <v>44022</v>
      </c>
      <c r="O4">
        <f>AVERAGE(D13:D18)</f>
        <v>-1737.9916666666668</v>
      </c>
      <c r="P4">
        <f>AVERAGE(J13:J18)</f>
        <v>583.95166666666671</v>
      </c>
      <c r="R4">
        <f t="shared" si="0"/>
        <v>-2321.9433333333336</v>
      </c>
    </row>
    <row r="5" spans="1:18" x14ac:dyDescent="0.35">
      <c r="A5" s="7">
        <v>43991</v>
      </c>
      <c r="B5" s="2">
        <v>0.66597222222222219</v>
      </c>
      <c r="C5" s="3">
        <v>4</v>
      </c>
      <c r="D5" s="3">
        <v>-42.6</v>
      </c>
      <c r="G5" s="1">
        <v>43991</v>
      </c>
      <c r="H5" s="2">
        <v>0.66805555555555551</v>
      </c>
      <c r="I5" s="3">
        <v>4</v>
      </c>
      <c r="J5" s="3">
        <v>291.26</v>
      </c>
      <c r="N5" s="7">
        <v>44027</v>
      </c>
      <c r="O5">
        <f>AVERAGE(D19:D24)</f>
        <v>-1549.7233333333334</v>
      </c>
      <c r="P5">
        <f>AVERAGE(J19:J24)</f>
        <v>617.98666666666668</v>
      </c>
      <c r="R5">
        <f t="shared" si="0"/>
        <v>-2167.71</v>
      </c>
    </row>
    <row r="6" spans="1:18" x14ac:dyDescent="0.35">
      <c r="A6" s="8">
        <v>43991</v>
      </c>
      <c r="B6" s="5">
        <v>0.67986111111111114</v>
      </c>
      <c r="C6" s="6">
        <v>6</v>
      </c>
      <c r="D6" s="6">
        <v>-286.02999999999997</v>
      </c>
      <c r="G6" s="4">
        <v>43991</v>
      </c>
      <c r="H6" s="5">
        <v>0.68333333333333335</v>
      </c>
      <c r="I6" s="6">
        <v>6</v>
      </c>
      <c r="J6" s="6">
        <v>169.39</v>
      </c>
      <c r="N6" s="7">
        <v>44033</v>
      </c>
      <c r="O6">
        <f>AVERAGE(D25:D30)</f>
        <v>-1780.0249999999999</v>
      </c>
      <c r="P6">
        <f>AVERAGE(J25:J30)</f>
        <v>570.12</v>
      </c>
      <c r="R6">
        <f t="shared" si="0"/>
        <v>-2350.145</v>
      </c>
    </row>
    <row r="7" spans="1:18" x14ac:dyDescent="0.35">
      <c r="A7" s="7">
        <v>44005</v>
      </c>
      <c r="B7" s="2">
        <v>0.57847222222222228</v>
      </c>
      <c r="C7" s="3">
        <v>1</v>
      </c>
      <c r="D7" s="3">
        <v>-414.54</v>
      </c>
      <c r="G7" s="1">
        <v>44005</v>
      </c>
      <c r="H7" s="2">
        <v>0.5805555555555556</v>
      </c>
      <c r="I7" s="3">
        <v>1</v>
      </c>
      <c r="J7" s="3">
        <v>393.06</v>
      </c>
      <c r="N7" s="7">
        <v>44047</v>
      </c>
      <c r="O7">
        <f>AVERAGE(D31:D36)</f>
        <v>-1724.1166666666666</v>
      </c>
      <c r="P7">
        <f>AVERAGE(J31:J36)</f>
        <v>495.94166666666666</v>
      </c>
      <c r="R7">
        <f t="shared" si="0"/>
        <v>-2220.0583333333334</v>
      </c>
    </row>
    <row r="8" spans="1:18" x14ac:dyDescent="0.35">
      <c r="A8" s="8">
        <v>44005</v>
      </c>
      <c r="B8" s="5">
        <v>0.62361111111111112</v>
      </c>
      <c r="C8" s="6">
        <v>2</v>
      </c>
      <c r="D8" s="6">
        <v>-448</v>
      </c>
      <c r="G8" s="4">
        <v>44005</v>
      </c>
      <c r="H8" s="5">
        <v>0.62638888888888888</v>
      </c>
      <c r="I8" s="6">
        <v>2</v>
      </c>
      <c r="J8" s="6">
        <v>927.87</v>
      </c>
      <c r="N8" s="7">
        <v>44056</v>
      </c>
      <c r="O8">
        <f>AVERAGE(D37:D42)</f>
        <v>-1533.8333333333333</v>
      </c>
      <c r="P8">
        <f>AVERAGE(J37:J42)</f>
        <v>464.15666666666669</v>
      </c>
      <c r="R8">
        <f t="shared" si="0"/>
        <v>-1997.99</v>
      </c>
    </row>
    <row r="9" spans="1:18" x14ac:dyDescent="0.35">
      <c r="A9" s="7">
        <v>44005</v>
      </c>
      <c r="B9" s="2">
        <v>0.63472222222222219</v>
      </c>
      <c r="C9" s="3">
        <v>3</v>
      </c>
      <c r="D9" s="3">
        <v>-298.63</v>
      </c>
      <c r="G9" s="1">
        <v>44005</v>
      </c>
      <c r="H9" s="2">
        <v>0.63680555555555551</v>
      </c>
      <c r="I9" s="3">
        <v>3</v>
      </c>
      <c r="J9" s="3">
        <v>411.13</v>
      </c>
      <c r="N9" s="7">
        <v>44061</v>
      </c>
      <c r="O9">
        <f>AVERAGE(D43:D48)</f>
        <v>-1161.0566666666666</v>
      </c>
      <c r="P9">
        <f>AVERAGE(J43:J48)</f>
        <v>532.78166666666675</v>
      </c>
      <c r="R9">
        <f t="shared" si="0"/>
        <v>-1693.8383333333334</v>
      </c>
    </row>
    <row r="10" spans="1:18" x14ac:dyDescent="0.35">
      <c r="A10" s="8">
        <v>44005</v>
      </c>
      <c r="B10" s="5">
        <v>0.6791666666666667</v>
      </c>
      <c r="C10" s="6">
        <v>4</v>
      </c>
      <c r="D10" s="6">
        <v>145.65</v>
      </c>
      <c r="G10" s="4">
        <v>44005</v>
      </c>
      <c r="H10" s="5">
        <v>0.68125000000000002</v>
      </c>
      <c r="I10" s="6">
        <v>4</v>
      </c>
      <c r="J10" s="6">
        <v>485.94</v>
      </c>
      <c r="N10" s="7">
        <v>44069</v>
      </c>
      <c r="O10">
        <f>AVERAGE(D49:D54)</f>
        <v>-1387.2833333333331</v>
      </c>
      <c r="P10">
        <f>AVERAGE(J49:J54)</f>
        <v>403.31333333333333</v>
      </c>
      <c r="R10">
        <f t="shared" si="0"/>
        <v>-1790.5966666666664</v>
      </c>
    </row>
    <row r="11" spans="1:18" x14ac:dyDescent="0.35">
      <c r="A11" s="7">
        <v>44005</v>
      </c>
      <c r="B11" s="2">
        <v>0.69374999999999998</v>
      </c>
      <c r="C11" s="3">
        <v>6</v>
      </c>
      <c r="D11" s="3">
        <v>-412.82</v>
      </c>
      <c r="G11" s="1">
        <v>44005</v>
      </c>
      <c r="H11" s="2">
        <v>0.69652777777777775</v>
      </c>
      <c r="I11" s="3">
        <v>6</v>
      </c>
      <c r="J11" s="3">
        <v>334.45</v>
      </c>
    </row>
    <row r="12" spans="1:18" x14ac:dyDescent="0.35">
      <c r="A12" s="8">
        <v>44005</v>
      </c>
      <c r="B12" s="5">
        <v>0.73402777777777772</v>
      </c>
      <c r="C12" s="6">
        <v>5</v>
      </c>
      <c r="D12" s="6">
        <v>-286.56</v>
      </c>
      <c r="G12" s="4">
        <v>44005</v>
      </c>
      <c r="H12" s="5">
        <v>0.73611111111111116</v>
      </c>
      <c r="I12" s="6">
        <v>5</v>
      </c>
      <c r="J12" s="6">
        <v>763.57</v>
      </c>
      <c r="N12" s="14" t="s">
        <v>11</v>
      </c>
      <c r="O12" s="14">
        <f>AVERAGE(O2:O10)</f>
        <v>-1270.9607407407409</v>
      </c>
      <c r="P12" s="14">
        <f>AVERAGE(P2:P10)</f>
        <v>496.32129629629628</v>
      </c>
      <c r="R12">
        <f t="shared" si="0"/>
        <v>-1767.2820370370373</v>
      </c>
    </row>
    <row r="13" spans="1:18" x14ac:dyDescent="0.35">
      <c r="A13" s="7">
        <v>44022</v>
      </c>
      <c r="B13" s="2">
        <v>0.56041666666666667</v>
      </c>
      <c r="C13" s="3">
        <v>1</v>
      </c>
      <c r="D13" s="3">
        <v>-963.97</v>
      </c>
      <c r="G13" s="1">
        <v>44022</v>
      </c>
      <c r="H13" s="2">
        <v>0.56319444444444444</v>
      </c>
      <c r="I13" s="3">
        <v>1</v>
      </c>
      <c r="J13" s="3">
        <v>363.3</v>
      </c>
      <c r="N13" t="s">
        <v>7</v>
      </c>
      <c r="O13">
        <f>MIN(O2:O10)</f>
        <v>-1780.0249999999999</v>
      </c>
      <c r="P13">
        <f>MIN(P2:P10)</f>
        <v>245.96999999999997</v>
      </c>
      <c r="R13" t="s">
        <v>10</v>
      </c>
    </row>
    <row r="14" spans="1:18" x14ac:dyDescent="0.35">
      <c r="A14" s="8">
        <v>44022</v>
      </c>
      <c r="B14" s="5">
        <v>0.60069444444444442</v>
      </c>
      <c r="C14" s="6">
        <v>2</v>
      </c>
      <c r="D14" s="6">
        <v>-2106.73</v>
      </c>
      <c r="G14" s="4">
        <v>44022</v>
      </c>
      <c r="H14" s="5">
        <v>0.60277777777777775</v>
      </c>
      <c r="I14" s="6">
        <v>2</v>
      </c>
      <c r="J14" s="6">
        <v>489.65</v>
      </c>
      <c r="N14" t="s">
        <v>8</v>
      </c>
      <c r="O14">
        <f>MAX(O2:O10)</f>
        <v>-278.79999999999995</v>
      </c>
      <c r="P14">
        <f>MAX(P2:P10)</f>
        <v>617.98666666666668</v>
      </c>
    </row>
    <row r="15" spans="1:18" x14ac:dyDescent="0.35">
      <c r="A15" s="7">
        <v>44022</v>
      </c>
      <c r="B15" s="2">
        <v>0.60972222222222228</v>
      </c>
      <c r="C15" s="3">
        <v>3</v>
      </c>
      <c r="D15" s="3">
        <v>-539.91999999999996</v>
      </c>
      <c r="G15" s="1">
        <v>44022</v>
      </c>
      <c r="H15" s="2">
        <v>0.6118055555555556</v>
      </c>
      <c r="I15" s="3">
        <v>3</v>
      </c>
      <c r="J15" s="3">
        <v>416.67</v>
      </c>
    </row>
    <row r="16" spans="1:18" x14ac:dyDescent="0.35">
      <c r="A16" s="8">
        <v>44022</v>
      </c>
      <c r="B16" s="5">
        <v>0.65277777777777779</v>
      </c>
      <c r="C16" s="6">
        <v>4</v>
      </c>
      <c r="D16" s="6">
        <v>-2284.44</v>
      </c>
      <c r="G16" s="4">
        <v>44022</v>
      </c>
      <c r="H16" s="5">
        <v>0.65486111111111112</v>
      </c>
      <c r="I16" s="6">
        <v>4</v>
      </c>
      <c r="J16" s="6">
        <v>766.32</v>
      </c>
    </row>
    <row r="17" spans="1:10" x14ac:dyDescent="0.35">
      <c r="A17" s="7">
        <v>44022</v>
      </c>
      <c r="B17" s="2">
        <v>0.66736111111111107</v>
      </c>
      <c r="C17" s="3">
        <v>6</v>
      </c>
      <c r="D17" s="3">
        <v>-2496.02</v>
      </c>
      <c r="G17" s="1">
        <v>44022</v>
      </c>
      <c r="H17" s="2">
        <v>0.6694444444444444</v>
      </c>
      <c r="I17" s="3">
        <v>6</v>
      </c>
      <c r="J17" s="3">
        <v>368.52</v>
      </c>
    </row>
    <row r="18" spans="1:10" x14ac:dyDescent="0.35">
      <c r="A18" s="8">
        <v>44022</v>
      </c>
      <c r="B18" s="5">
        <v>0.70138888888888884</v>
      </c>
      <c r="C18" s="6">
        <v>5</v>
      </c>
      <c r="D18" s="6">
        <v>-2036.87</v>
      </c>
      <c r="G18" s="4">
        <v>44022</v>
      </c>
      <c r="H18" s="5">
        <v>0.70347222222222228</v>
      </c>
      <c r="I18" s="6">
        <v>5</v>
      </c>
      <c r="J18" s="6">
        <v>1099.25</v>
      </c>
    </row>
    <row r="19" spans="1:10" x14ac:dyDescent="0.35">
      <c r="A19" s="7">
        <v>44027</v>
      </c>
      <c r="B19" s="2">
        <v>0.55555555555555558</v>
      </c>
      <c r="C19" s="3">
        <v>1</v>
      </c>
      <c r="D19" s="3">
        <v>-1432.14</v>
      </c>
      <c r="G19" s="1">
        <v>44027</v>
      </c>
      <c r="H19" s="2">
        <v>0.55763888888888891</v>
      </c>
      <c r="I19" s="3">
        <v>1</v>
      </c>
      <c r="J19" s="3">
        <v>369.18</v>
      </c>
    </row>
    <row r="20" spans="1:10" x14ac:dyDescent="0.35">
      <c r="A20" s="8">
        <v>44027</v>
      </c>
      <c r="B20" s="5">
        <v>0.60069444444444442</v>
      </c>
      <c r="C20" s="6">
        <v>2</v>
      </c>
      <c r="D20" s="6">
        <v>-2306.31</v>
      </c>
      <c r="G20" s="4">
        <v>44027</v>
      </c>
      <c r="H20" s="5">
        <v>0.60277777777777775</v>
      </c>
      <c r="I20" s="6">
        <v>2</v>
      </c>
      <c r="J20" s="6">
        <v>460.57</v>
      </c>
    </row>
    <row r="21" spans="1:10" x14ac:dyDescent="0.35">
      <c r="A21" s="7">
        <v>44027</v>
      </c>
      <c r="B21" s="2">
        <v>0.60972222222222228</v>
      </c>
      <c r="C21" s="3">
        <v>3</v>
      </c>
      <c r="D21" s="3">
        <v>-376.87</v>
      </c>
      <c r="G21" s="1">
        <v>44027</v>
      </c>
      <c r="H21" s="2">
        <v>0.6118055555555556</v>
      </c>
      <c r="I21" s="3">
        <v>3</v>
      </c>
      <c r="J21" s="3">
        <v>366.99</v>
      </c>
    </row>
    <row r="22" spans="1:10" x14ac:dyDescent="0.35">
      <c r="A22" s="8">
        <v>44027</v>
      </c>
      <c r="B22" s="5">
        <v>0.65138888888888891</v>
      </c>
      <c r="C22" s="6">
        <v>4</v>
      </c>
      <c r="D22" s="6">
        <v>-1953.33</v>
      </c>
      <c r="G22" s="4">
        <v>44027</v>
      </c>
      <c r="H22" s="5">
        <v>0.65347222222222223</v>
      </c>
      <c r="I22" s="6">
        <v>4</v>
      </c>
      <c r="J22" s="6">
        <v>578.95000000000005</v>
      </c>
    </row>
    <row r="23" spans="1:10" x14ac:dyDescent="0.35">
      <c r="A23" s="7">
        <v>44027</v>
      </c>
      <c r="B23" s="2">
        <v>0.66527777777777775</v>
      </c>
      <c r="C23" s="3">
        <v>6</v>
      </c>
      <c r="D23" s="3">
        <v>-1643.87</v>
      </c>
      <c r="G23" s="1">
        <v>44027</v>
      </c>
      <c r="H23" s="2">
        <v>0.66736111111111107</v>
      </c>
      <c r="I23" s="3">
        <v>6</v>
      </c>
      <c r="J23" s="3">
        <v>422.41</v>
      </c>
    </row>
    <row r="24" spans="1:10" x14ac:dyDescent="0.35">
      <c r="A24" s="8">
        <v>44027</v>
      </c>
      <c r="B24" s="5">
        <v>0.69652777777777775</v>
      </c>
      <c r="C24" s="6">
        <v>5</v>
      </c>
      <c r="D24" s="6">
        <v>-1585.82</v>
      </c>
      <c r="G24" s="4">
        <v>44027</v>
      </c>
      <c r="H24" s="5">
        <v>0.69861111111111107</v>
      </c>
      <c r="I24" s="6">
        <v>5</v>
      </c>
      <c r="J24" s="6">
        <v>1509.82</v>
      </c>
    </row>
    <row r="25" spans="1:10" x14ac:dyDescent="0.35">
      <c r="A25" s="7">
        <v>44033</v>
      </c>
      <c r="B25" s="2">
        <v>0.54861111111111116</v>
      </c>
      <c r="C25" s="3">
        <v>1</v>
      </c>
      <c r="D25" s="3">
        <v>-1408.44</v>
      </c>
      <c r="G25" s="1">
        <v>44033</v>
      </c>
      <c r="H25" s="2">
        <v>0.55069444444444449</v>
      </c>
      <c r="I25" s="3">
        <v>1</v>
      </c>
      <c r="J25" s="3">
        <v>409.78</v>
      </c>
    </row>
    <row r="26" spans="1:10" x14ac:dyDescent="0.35">
      <c r="A26" s="8">
        <v>44033</v>
      </c>
      <c r="B26" s="5">
        <v>0.58750000000000002</v>
      </c>
      <c r="C26" s="6">
        <v>2</v>
      </c>
      <c r="D26" s="6">
        <v>-2212.58</v>
      </c>
      <c r="G26" s="4">
        <v>44033</v>
      </c>
      <c r="H26" s="5">
        <v>0.58958333333333335</v>
      </c>
      <c r="I26" s="6">
        <v>2</v>
      </c>
      <c r="J26" s="6">
        <v>533</v>
      </c>
    </row>
    <row r="27" spans="1:10" x14ac:dyDescent="0.35">
      <c r="A27" s="7">
        <v>44033</v>
      </c>
      <c r="B27" s="2">
        <v>0.59652777777777777</v>
      </c>
      <c r="C27" s="3">
        <v>3</v>
      </c>
      <c r="D27" s="3">
        <v>-501.02</v>
      </c>
      <c r="G27" s="1">
        <v>44033</v>
      </c>
      <c r="H27" s="2">
        <v>0.59791666666666665</v>
      </c>
      <c r="I27" s="3">
        <v>3</v>
      </c>
      <c r="J27" s="3">
        <v>548.03</v>
      </c>
    </row>
    <row r="28" spans="1:10" x14ac:dyDescent="0.35">
      <c r="A28" s="8">
        <v>44033</v>
      </c>
      <c r="B28" s="5">
        <v>0.64027777777777772</v>
      </c>
      <c r="C28" s="6">
        <v>4</v>
      </c>
      <c r="D28" s="6">
        <v>-2631.86</v>
      </c>
      <c r="G28" s="4">
        <v>44033</v>
      </c>
      <c r="H28" s="5">
        <v>0.64236111111111116</v>
      </c>
      <c r="I28" s="6">
        <v>4</v>
      </c>
      <c r="J28" s="6">
        <v>698.87</v>
      </c>
    </row>
    <row r="29" spans="1:10" x14ac:dyDescent="0.35">
      <c r="A29" s="7">
        <v>44033</v>
      </c>
      <c r="B29" s="2">
        <v>0.65416666666666667</v>
      </c>
      <c r="C29" s="3">
        <v>6</v>
      </c>
      <c r="D29" s="3">
        <v>-2116.42</v>
      </c>
      <c r="G29" s="1">
        <v>44033</v>
      </c>
      <c r="H29" s="2">
        <v>0.65625</v>
      </c>
      <c r="I29" s="3">
        <v>6</v>
      </c>
      <c r="J29" s="3">
        <v>490.55</v>
      </c>
    </row>
    <row r="30" spans="1:10" x14ac:dyDescent="0.35">
      <c r="A30" s="8">
        <v>44033</v>
      </c>
      <c r="B30" s="5">
        <v>0.68819444444444444</v>
      </c>
      <c r="C30" s="6">
        <v>5</v>
      </c>
      <c r="D30" s="6">
        <v>-1809.83</v>
      </c>
      <c r="G30" s="4">
        <v>44033</v>
      </c>
      <c r="H30" s="5">
        <v>0.69097222222222221</v>
      </c>
      <c r="I30" s="6">
        <v>5</v>
      </c>
      <c r="J30" s="6">
        <v>740.49</v>
      </c>
    </row>
    <row r="31" spans="1:10" x14ac:dyDescent="0.35">
      <c r="A31" s="7">
        <v>44047</v>
      </c>
      <c r="B31" s="2">
        <v>0.54791666666666672</v>
      </c>
      <c r="C31" s="3">
        <v>1</v>
      </c>
      <c r="D31" s="3">
        <v>-1249.93</v>
      </c>
      <c r="G31" s="1">
        <v>44047</v>
      </c>
      <c r="H31" s="2">
        <v>0.55069444444444449</v>
      </c>
      <c r="I31" s="3">
        <v>1</v>
      </c>
      <c r="J31" s="3">
        <v>238.79</v>
      </c>
    </row>
    <row r="32" spans="1:10" x14ac:dyDescent="0.35">
      <c r="A32" s="8">
        <v>44047</v>
      </c>
      <c r="B32" s="5">
        <v>0.59236111111111112</v>
      </c>
      <c r="C32" s="6">
        <v>2</v>
      </c>
      <c r="D32" s="6">
        <v>-2118.5100000000002</v>
      </c>
      <c r="G32" s="4">
        <v>44047</v>
      </c>
      <c r="H32" s="5">
        <v>0.59444444444444444</v>
      </c>
      <c r="I32" s="6">
        <v>2</v>
      </c>
      <c r="J32" s="6">
        <v>347.67</v>
      </c>
    </row>
    <row r="33" spans="1:10" x14ac:dyDescent="0.35">
      <c r="A33" s="7">
        <v>44047</v>
      </c>
      <c r="B33" s="2">
        <v>0.60138888888888886</v>
      </c>
      <c r="C33" s="3">
        <v>3</v>
      </c>
      <c r="D33" s="3">
        <v>-515.95000000000005</v>
      </c>
      <c r="G33" s="1">
        <v>44047</v>
      </c>
      <c r="H33" s="2">
        <v>0.60416666666666663</v>
      </c>
      <c r="I33" s="3">
        <v>3</v>
      </c>
      <c r="J33" s="3">
        <v>437.38</v>
      </c>
    </row>
    <row r="34" spans="1:10" x14ac:dyDescent="0.35">
      <c r="A34" s="8">
        <v>44047</v>
      </c>
      <c r="B34" s="5">
        <v>0.64236111111111116</v>
      </c>
      <c r="C34" s="6">
        <v>4</v>
      </c>
      <c r="D34" s="6">
        <v>-2138.27</v>
      </c>
      <c r="G34" s="4">
        <v>44047</v>
      </c>
      <c r="H34" s="5">
        <v>0.64444444444444449</v>
      </c>
      <c r="I34" s="6">
        <v>4</v>
      </c>
      <c r="J34" s="6">
        <v>673.74</v>
      </c>
    </row>
    <row r="35" spans="1:10" x14ac:dyDescent="0.35">
      <c r="A35" s="7">
        <v>44047</v>
      </c>
      <c r="B35" s="2">
        <v>0.65555555555555556</v>
      </c>
      <c r="C35" s="3">
        <v>6</v>
      </c>
      <c r="D35" s="3">
        <v>-2221.0500000000002</v>
      </c>
      <c r="G35" s="1">
        <v>44047</v>
      </c>
      <c r="H35" s="2">
        <v>0.65833333333333333</v>
      </c>
      <c r="I35" s="3">
        <v>6</v>
      </c>
      <c r="J35" s="3">
        <v>431.73</v>
      </c>
    </row>
    <row r="36" spans="1:10" x14ac:dyDescent="0.35">
      <c r="A36" s="8">
        <v>44047</v>
      </c>
      <c r="B36" s="5">
        <v>0.68958333333333333</v>
      </c>
      <c r="C36" s="6">
        <v>5</v>
      </c>
      <c r="D36" s="6">
        <v>-2100.9899999999998</v>
      </c>
      <c r="G36" s="4">
        <v>44047</v>
      </c>
      <c r="H36" s="5">
        <v>0.69236111111111109</v>
      </c>
      <c r="I36" s="6">
        <v>5</v>
      </c>
      <c r="J36" s="6">
        <v>846.34</v>
      </c>
    </row>
    <row r="37" spans="1:10" x14ac:dyDescent="0.35">
      <c r="A37" s="7">
        <v>44056</v>
      </c>
      <c r="B37" s="2">
        <v>0.55694444444444446</v>
      </c>
      <c r="C37" s="3">
        <v>1</v>
      </c>
      <c r="D37" s="3">
        <v>-1066.5899999999999</v>
      </c>
      <c r="G37" s="1">
        <v>44056</v>
      </c>
      <c r="H37" s="2">
        <v>0.55902777777777779</v>
      </c>
      <c r="I37" s="3">
        <v>1</v>
      </c>
      <c r="J37" s="3">
        <v>269.54000000000002</v>
      </c>
    </row>
    <row r="38" spans="1:10" x14ac:dyDescent="0.35">
      <c r="A38" s="8">
        <v>44056</v>
      </c>
      <c r="B38" s="5">
        <v>0.59583333333333333</v>
      </c>
      <c r="C38" s="6">
        <v>2</v>
      </c>
      <c r="D38" s="6">
        <v>-1708.63</v>
      </c>
      <c r="G38" s="4">
        <v>44056</v>
      </c>
      <c r="H38" s="5">
        <v>0.59791666666666665</v>
      </c>
      <c r="I38" s="6">
        <v>2</v>
      </c>
      <c r="J38" s="6">
        <v>374.52</v>
      </c>
    </row>
    <row r="39" spans="1:10" x14ac:dyDescent="0.35">
      <c r="A39" s="7">
        <v>44056</v>
      </c>
      <c r="B39" s="2">
        <v>0.60624999999999996</v>
      </c>
      <c r="C39" s="3">
        <v>3</v>
      </c>
      <c r="D39" s="3">
        <v>-313.48</v>
      </c>
      <c r="G39" s="1">
        <v>44056</v>
      </c>
      <c r="H39" s="2">
        <v>0.60833333333333328</v>
      </c>
      <c r="I39" s="3">
        <v>3</v>
      </c>
      <c r="J39" s="3">
        <v>501.2</v>
      </c>
    </row>
    <row r="40" spans="1:10" x14ac:dyDescent="0.35">
      <c r="A40" s="8">
        <v>44056</v>
      </c>
      <c r="B40" s="5">
        <v>0.65347222222222223</v>
      </c>
      <c r="C40" s="6">
        <v>4</v>
      </c>
      <c r="D40" s="6">
        <v>-2112.4299999999998</v>
      </c>
      <c r="G40" s="4">
        <v>44056</v>
      </c>
      <c r="H40" s="5">
        <v>0.65555555555555556</v>
      </c>
      <c r="I40" s="6">
        <v>4</v>
      </c>
      <c r="J40" s="6">
        <v>447.24</v>
      </c>
    </row>
    <row r="41" spans="1:10" x14ac:dyDescent="0.35">
      <c r="A41" s="7">
        <v>44056</v>
      </c>
      <c r="B41" s="2">
        <v>0.66874999999999996</v>
      </c>
      <c r="C41" s="3">
        <v>6</v>
      </c>
      <c r="D41" s="3">
        <v>-1647.57</v>
      </c>
      <c r="G41" s="1">
        <v>44056</v>
      </c>
      <c r="H41" s="2">
        <v>0.67083333333333328</v>
      </c>
      <c r="I41" s="3">
        <v>6</v>
      </c>
      <c r="J41" s="3">
        <v>392.66</v>
      </c>
    </row>
    <row r="42" spans="1:10" x14ac:dyDescent="0.35">
      <c r="A42" s="8">
        <v>44056</v>
      </c>
      <c r="B42" s="5">
        <v>0.70347222222222228</v>
      </c>
      <c r="C42" s="6">
        <v>5</v>
      </c>
      <c r="D42" s="6">
        <v>-2354.3000000000002</v>
      </c>
      <c r="G42" s="4">
        <v>44056</v>
      </c>
      <c r="H42" s="5">
        <v>0.7055555555555556</v>
      </c>
      <c r="I42" s="6">
        <v>5</v>
      </c>
      <c r="J42" s="6">
        <v>799.78</v>
      </c>
    </row>
    <row r="43" spans="1:10" x14ac:dyDescent="0.35">
      <c r="A43" s="7">
        <v>44061</v>
      </c>
      <c r="B43" s="2">
        <v>0.58125000000000004</v>
      </c>
      <c r="C43" s="3">
        <v>1</v>
      </c>
      <c r="D43" s="3">
        <v>-580.01</v>
      </c>
      <c r="G43" s="1">
        <v>44061</v>
      </c>
      <c r="H43" s="2">
        <v>0.58333333333333337</v>
      </c>
      <c r="I43" s="3">
        <v>1</v>
      </c>
      <c r="J43" s="3">
        <v>265.18</v>
      </c>
    </row>
    <row r="44" spans="1:10" x14ac:dyDescent="0.35">
      <c r="A44" s="8">
        <v>44061</v>
      </c>
      <c r="B44" s="5">
        <v>0.62291666666666667</v>
      </c>
      <c r="C44" s="6">
        <v>2</v>
      </c>
      <c r="D44" s="6">
        <v>-1615.45</v>
      </c>
      <c r="G44" s="4">
        <v>44061</v>
      </c>
      <c r="H44" s="5">
        <v>0.62569444444444444</v>
      </c>
      <c r="I44" s="6">
        <v>2</v>
      </c>
      <c r="J44" s="6">
        <v>35.630000000000003</v>
      </c>
    </row>
    <row r="45" spans="1:10" x14ac:dyDescent="0.35">
      <c r="A45" s="7">
        <v>44061</v>
      </c>
      <c r="B45" s="2">
        <v>0.64097222222222228</v>
      </c>
      <c r="C45" s="3">
        <v>3</v>
      </c>
      <c r="D45" s="3">
        <v>-266.99</v>
      </c>
      <c r="G45" s="1">
        <v>44061</v>
      </c>
      <c r="H45" s="2">
        <v>0.6430555555555556</v>
      </c>
      <c r="I45" s="3">
        <v>3</v>
      </c>
      <c r="J45" s="3">
        <v>436.68</v>
      </c>
    </row>
    <row r="46" spans="1:10" x14ac:dyDescent="0.35">
      <c r="A46" s="8">
        <v>44061</v>
      </c>
      <c r="B46" s="5">
        <v>0.69861111111111107</v>
      </c>
      <c r="C46" s="6">
        <v>4</v>
      </c>
      <c r="D46" s="6">
        <v>-1655.63</v>
      </c>
      <c r="G46" s="4">
        <v>44061</v>
      </c>
      <c r="H46" s="5">
        <v>0.7006944444444444</v>
      </c>
      <c r="I46" s="6">
        <v>4</v>
      </c>
      <c r="J46" s="6">
        <v>805.39</v>
      </c>
    </row>
    <row r="47" spans="1:10" x14ac:dyDescent="0.35">
      <c r="A47" s="7">
        <v>44061</v>
      </c>
      <c r="B47" s="2">
        <v>0.71250000000000002</v>
      </c>
      <c r="C47" s="3">
        <v>6</v>
      </c>
      <c r="D47" s="3">
        <v>-1467</v>
      </c>
      <c r="G47" s="1">
        <v>44061</v>
      </c>
      <c r="H47" s="2">
        <v>0.71458333333333335</v>
      </c>
      <c r="I47" s="3">
        <v>6</v>
      </c>
      <c r="J47" s="3">
        <v>570.72</v>
      </c>
    </row>
    <row r="48" spans="1:10" x14ac:dyDescent="0.35">
      <c r="A48" s="8">
        <v>44061</v>
      </c>
      <c r="B48" s="5">
        <v>0.75</v>
      </c>
      <c r="C48" s="6">
        <v>5</v>
      </c>
      <c r="D48" s="6">
        <v>-1381.26</v>
      </c>
      <c r="G48" s="4">
        <v>44061</v>
      </c>
      <c r="H48" s="5">
        <v>0.75277777777777777</v>
      </c>
      <c r="I48" s="6">
        <v>5</v>
      </c>
      <c r="J48" s="6">
        <v>1083.0899999999999</v>
      </c>
    </row>
    <row r="49" spans="1:10" x14ac:dyDescent="0.35">
      <c r="A49" s="7">
        <v>44069</v>
      </c>
      <c r="B49" s="2">
        <v>0.55555555555555558</v>
      </c>
      <c r="C49" s="3">
        <v>1</v>
      </c>
      <c r="D49" s="3">
        <v>-608.85</v>
      </c>
      <c r="G49" s="1">
        <v>44069</v>
      </c>
      <c r="H49" s="2">
        <v>0.55763888888888891</v>
      </c>
      <c r="I49" s="3">
        <v>1</v>
      </c>
      <c r="J49" s="3">
        <v>269.74</v>
      </c>
    </row>
    <row r="50" spans="1:10" x14ac:dyDescent="0.35">
      <c r="A50" s="8">
        <v>44069</v>
      </c>
      <c r="B50" s="5">
        <v>0.59236111111111112</v>
      </c>
      <c r="C50" s="6">
        <v>2</v>
      </c>
      <c r="D50" s="6">
        <v>-1520.21</v>
      </c>
      <c r="G50" s="4">
        <v>44069</v>
      </c>
      <c r="H50" s="5">
        <v>0.59444444444444444</v>
      </c>
      <c r="I50" s="6">
        <v>2</v>
      </c>
      <c r="J50" s="6">
        <v>325.3</v>
      </c>
    </row>
    <row r="51" spans="1:10" x14ac:dyDescent="0.35">
      <c r="A51" s="7">
        <v>44069</v>
      </c>
      <c r="B51" s="2">
        <v>0.6020833333333333</v>
      </c>
      <c r="C51" s="3">
        <v>3</v>
      </c>
      <c r="D51" s="3">
        <v>-466.2</v>
      </c>
      <c r="G51" s="1">
        <v>44069</v>
      </c>
      <c r="H51" s="2">
        <v>0.60416666666666663</v>
      </c>
      <c r="I51" s="3">
        <v>3</v>
      </c>
      <c r="J51" s="3">
        <v>435.82</v>
      </c>
    </row>
    <row r="52" spans="1:10" x14ac:dyDescent="0.35">
      <c r="A52" s="8">
        <v>44069</v>
      </c>
      <c r="B52" s="5">
        <v>0.64722222222222225</v>
      </c>
      <c r="C52" s="6">
        <v>4</v>
      </c>
      <c r="D52" s="6">
        <v>-1878.37</v>
      </c>
      <c r="G52" s="4">
        <v>44069</v>
      </c>
      <c r="H52" s="5">
        <v>0.64930555555555558</v>
      </c>
      <c r="I52" s="6">
        <v>4</v>
      </c>
      <c r="J52" s="6">
        <v>421</v>
      </c>
    </row>
    <row r="53" spans="1:10" x14ac:dyDescent="0.35">
      <c r="A53" s="7">
        <v>44069</v>
      </c>
      <c r="B53" s="2">
        <v>0.66249999999999998</v>
      </c>
      <c r="C53" s="3">
        <v>6</v>
      </c>
      <c r="D53" s="3">
        <v>-1629.13</v>
      </c>
      <c r="G53" s="1">
        <v>44069</v>
      </c>
      <c r="H53" s="2">
        <v>0.6645833333333333</v>
      </c>
      <c r="I53" s="3">
        <v>6</v>
      </c>
      <c r="J53" s="3">
        <v>332.29</v>
      </c>
    </row>
    <row r="54" spans="1:10" x14ac:dyDescent="0.35">
      <c r="A54" s="8">
        <v>44069</v>
      </c>
      <c r="B54" s="5">
        <v>0.69444444444444442</v>
      </c>
      <c r="C54" s="6">
        <v>5</v>
      </c>
      <c r="D54" s="6">
        <v>-2220.94</v>
      </c>
      <c r="G54" s="4">
        <v>44069</v>
      </c>
      <c r="H54" s="5">
        <v>0.69652777777777775</v>
      </c>
      <c r="I54" s="6">
        <v>5</v>
      </c>
      <c r="J54" s="6">
        <v>635.73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958CC-0702-4C53-9862-7B407CEB8BEC}">
  <dimension ref="A1:R49"/>
  <sheetViews>
    <sheetView workbookViewId="0">
      <selection activeCell="T31" sqref="T31"/>
    </sheetView>
  </sheetViews>
  <sheetFormatPr defaultRowHeight="14.5" x14ac:dyDescent="0.35"/>
  <cols>
    <col min="1" max="1" width="9.08984375" bestFit="1" customWidth="1"/>
    <col min="2" max="2" width="10.81640625" bestFit="1" customWidth="1"/>
    <col min="7" max="7" width="9.08984375" bestFit="1" customWidth="1"/>
    <col min="8" max="8" width="10.81640625" bestFit="1" customWidth="1"/>
    <col min="13" max="13" width="12" customWidth="1"/>
  </cols>
  <sheetData>
    <row r="1" spans="1:18" x14ac:dyDescent="0.35">
      <c r="A1" t="s">
        <v>0</v>
      </c>
      <c r="B1" t="s">
        <v>1</v>
      </c>
      <c r="C1" t="s">
        <v>2</v>
      </c>
      <c r="D1" t="s">
        <v>3</v>
      </c>
      <c r="G1" t="s">
        <v>0</v>
      </c>
      <c r="H1" t="s">
        <v>1</v>
      </c>
      <c r="I1" t="s">
        <v>2</v>
      </c>
      <c r="J1" t="s">
        <v>4</v>
      </c>
      <c r="M1" t="s">
        <v>5</v>
      </c>
      <c r="N1" t="s">
        <v>0</v>
      </c>
      <c r="O1" t="s">
        <v>14</v>
      </c>
      <c r="P1" t="s">
        <v>15</v>
      </c>
      <c r="R1" t="s">
        <v>9</v>
      </c>
    </row>
    <row r="2" spans="1:18" x14ac:dyDescent="0.35">
      <c r="A2" s="7">
        <v>45092</v>
      </c>
      <c r="B2" s="9">
        <v>0.43680555555555556</v>
      </c>
      <c r="C2" s="3">
        <v>1</v>
      </c>
      <c r="D2" s="3">
        <v>-441.65</v>
      </c>
      <c r="G2" s="7">
        <v>45092</v>
      </c>
      <c r="H2" s="9">
        <v>0.44097222222222221</v>
      </c>
      <c r="I2" s="3">
        <v>1</v>
      </c>
      <c r="J2" s="3">
        <v>117.75</v>
      </c>
      <c r="N2" s="7">
        <v>45092</v>
      </c>
      <c r="O2">
        <f>AVERAGE(D2:D4)</f>
        <v>-442.60999999999996</v>
      </c>
      <c r="P2">
        <f>AVERAGE(J2:J4)</f>
        <v>200.43000000000004</v>
      </c>
      <c r="R2">
        <f>O2-P2</f>
        <v>-643.04</v>
      </c>
    </row>
    <row r="3" spans="1:18" x14ac:dyDescent="0.35">
      <c r="A3" s="8">
        <v>45092</v>
      </c>
      <c r="B3" s="10">
        <v>0.48819444444444443</v>
      </c>
      <c r="C3" s="6">
        <v>2</v>
      </c>
      <c r="D3" s="6">
        <v>-186.14</v>
      </c>
      <c r="G3" s="8">
        <v>45092</v>
      </c>
      <c r="H3" s="10">
        <v>0.49027777777777776</v>
      </c>
      <c r="I3" s="6">
        <v>2</v>
      </c>
      <c r="J3" s="6">
        <v>254.46</v>
      </c>
      <c r="N3" s="7">
        <v>45096</v>
      </c>
      <c r="O3">
        <f>AVERAGE(D5:D10)</f>
        <v>-405.07333333333332</v>
      </c>
      <c r="P3">
        <f>AVERAGE(J5:J10)</f>
        <v>397.33</v>
      </c>
      <c r="R3">
        <f t="shared" ref="R3:R12" si="0">O3-P3</f>
        <v>-802.40333333333331</v>
      </c>
    </row>
    <row r="4" spans="1:18" x14ac:dyDescent="0.35">
      <c r="A4" s="7">
        <v>45092</v>
      </c>
      <c r="B4" s="9">
        <v>0.49791666666666667</v>
      </c>
      <c r="C4" s="3">
        <v>3</v>
      </c>
      <c r="D4" s="3">
        <v>-700.04</v>
      </c>
      <c r="G4" s="7">
        <v>45092</v>
      </c>
      <c r="H4" s="9">
        <v>0.5</v>
      </c>
      <c r="I4" s="3">
        <v>3</v>
      </c>
      <c r="J4" s="3">
        <v>229.08</v>
      </c>
      <c r="N4" s="7">
        <v>45106</v>
      </c>
      <c r="O4">
        <f>AVERAGE(D11:D15)</f>
        <v>-608.62999999999988</v>
      </c>
      <c r="P4">
        <f>AVERAGE(J11:J15)</f>
        <v>247.01599999999999</v>
      </c>
      <c r="R4">
        <f t="shared" si="0"/>
        <v>-855.64599999999984</v>
      </c>
    </row>
    <row r="5" spans="1:18" x14ac:dyDescent="0.35">
      <c r="A5" s="8">
        <v>45096</v>
      </c>
      <c r="B5" s="10">
        <v>0.39374999999999999</v>
      </c>
      <c r="C5" s="6">
        <v>1</v>
      </c>
      <c r="D5" s="6">
        <v>-580.52</v>
      </c>
      <c r="G5" s="8">
        <v>45096</v>
      </c>
      <c r="H5" s="10">
        <v>0.39583333333333331</v>
      </c>
      <c r="I5" s="6">
        <v>1</v>
      </c>
      <c r="J5" s="6">
        <v>258.02999999999997</v>
      </c>
      <c r="N5" s="7">
        <v>45119</v>
      </c>
      <c r="O5">
        <f>AVERAGE(D16:D21)</f>
        <v>-1158.6683333333333</v>
      </c>
      <c r="P5">
        <f>AVERAGE(J16:J21)</f>
        <v>1137.32</v>
      </c>
      <c r="R5">
        <f t="shared" si="0"/>
        <v>-2295.9883333333332</v>
      </c>
    </row>
    <row r="6" spans="1:18" x14ac:dyDescent="0.35">
      <c r="A6" s="7">
        <v>45096</v>
      </c>
      <c r="B6" s="9">
        <v>0.43194444444444446</v>
      </c>
      <c r="C6" s="3">
        <v>2</v>
      </c>
      <c r="D6" s="3">
        <v>-345.73</v>
      </c>
      <c r="G6" s="7">
        <v>45096</v>
      </c>
      <c r="H6" s="9">
        <v>0.43472222222222223</v>
      </c>
      <c r="I6" s="3">
        <v>2</v>
      </c>
      <c r="J6" s="3">
        <v>265.07</v>
      </c>
      <c r="N6" s="7">
        <v>45133</v>
      </c>
      <c r="O6">
        <f>AVERAGE(D22:D27)</f>
        <v>-1636.2516666666668</v>
      </c>
      <c r="P6">
        <f>AVERAGE(J22:J27)</f>
        <v>440.36833333333334</v>
      </c>
      <c r="R6">
        <f t="shared" si="0"/>
        <v>-2076.62</v>
      </c>
    </row>
    <row r="7" spans="1:18" x14ac:dyDescent="0.35">
      <c r="A7" s="8">
        <v>45096</v>
      </c>
      <c r="B7" s="10">
        <v>0.44444444444444442</v>
      </c>
      <c r="C7" s="6">
        <v>3</v>
      </c>
      <c r="D7" s="6">
        <v>-435.91</v>
      </c>
      <c r="G7" s="8">
        <v>45096</v>
      </c>
      <c r="H7" s="10">
        <v>0.44722222222222224</v>
      </c>
      <c r="I7" s="6">
        <v>3</v>
      </c>
      <c r="J7" s="6">
        <v>395.79</v>
      </c>
      <c r="N7" s="7">
        <v>45140</v>
      </c>
      <c r="O7">
        <f>AVERAGE(D28:D33)</f>
        <v>-991.97166666666669</v>
      </c>
      <c r="P7">
        <f>AVERAGE(J28:J33)</f>
        <v>348.77499999999992</v>
      </c>
      <c r="R7">
        <f t="shared" si="0"/>
        <v>-1340.7466666666667</v>
      </c>
    </row>
    <row r="8" spans="1:18" x14ac:dyDescent="0.35">
      <c r="A8" s="7">
        <v>45096</v>
      </c>
      <c r="B8" s="9">
        <v>0.4861111111111111</v>
      </c>
      <c r="C8" s="3">
        <v>4</v>
      </c>
      <c r="D8" s="3">
        <v>-171.79</v>
      </c>
      <c r="G8" s="7">
        <v>45096</v>
      </c>
      <c r="H8" s="9">
        <v>0.48819444444444443</v>
      </c>
      <c r="I8" s="3">
        <v>4</v>
      </c>
      <c r="J8" s="3">
        <v>546.84</v>
      </c>
      <c r="N8" s="7">
        <v>45149</v>
      </c>
      <c r="O8">
        <f>AVERAGE(D35:D40)</f>
        <v>-1623.1633333333336</v>
      </c>
      <c r="P8">
        <f>AVERAGE(J34:J38)</f>
        <v>423.88400000000001</v>
      </c>
      <c r="R8">
        <f t="shared" si="0"/>
        <v>-2047.0473333333337</v>
      </c>
    </row>
    <row r="9" spans="1:18" x14ac:dyDescent="0.35">
      <c r="A9" s="8">
        <v>45096</v>
      </c>
      <c r="B9" s="10">
        <v>0.5</v>
      </c>
      <c r="C9" s="6">
        <v>6</v>
      </c>
      <c r="D9" s="6">
        <v>-412.96</v>
      </c>
      <c r="G9" s="8">
        <v>45096</v>
      </c>
      <c r="H9" s="10">
        <v>0.50277777777777777</v>
      </c>
      <c r="I9" s="6">
        <v>6</v>
      </c>
      <c r="J9" s="6">
        <v>470.26</v>
      </c>
      <c r="N9" s="7">
        <v>45153</v>
      </c>
      <c r="O9">
        <f>AVERAGE(D41:D43)</f>
        <v>-1183.4833333333333</v>
      </c>
      <c r="P9">
        <f>AVERAGE(J39:J41)</f>
        <v>436.81333333333333</v>
      </c>
      <c r="R9">
        <f t="shared" si="0"/>
        <v>-1620.2966666666666</v>
      </c>
    </row>
    <row r="10" spans="1:18" x14ac:dyDescent="0.35">
      <c r="A10" s="7">
        <v>45096</v>
      </c>
      <c r="B10" s="9">
        <v>0.53541666666666665</v>
      </c>
      <c r="C10" s="3">
        <v>5</v>
      </c>
      <c r="D10" s="3">
        <v>-483.53</v>
      </c>
      <c r="G10" s="7">
        <v>45096</v>
      </c>
      <c r="H10" s="9">
        <v>0.53749999999999998</v>
      </c>
      <c r="I10" s="3">
        <v>5</v>
      </c>
      <c r="J10" s="3">
        <v>447.99</v>
      </c>
      <c r="N10" s="7">
        <v>45160</v>
      </c>
      <c r="O10">
        <f>AVERAGE(D44:D49)</f>
        <v>-648.38833333333332</v>
      </c>
      <c r="P10">
        <f>AVERAGE(J42:J47)</f>
        <v>415.75500000000005</v>
      </c>
      <c r="R10">
        <f t="shared" si="0"/>
        <v>-1064.1433333333334</v>
      </c>
    </row>
    <row r="11" spans="1:18" x14ac:dyDescent="0.35">
      <c r="A11" s="8">
        <v>45106</v>
      </c>
      <c r="B11" s="10">
        <v>0.4861111111111111</v>
      </c>
      <c r="C11" s="6">
        <v>2</v>
      </c>
      <c r="D11" s="6">
        <v>-245.37</v>
      </c>
      <c r="G11" s="8">
        <v>45106</v>
      </c>
      <c r="H11" s="10">
        <v>0.4909722222222222</v>
      </c>
      <c r="I11" s="6">
        <v>2</v>
      </c>
      <c r="J11" s="6">
        <v>210.68</v>
      </c>
    </row>
    <row r="12" spans="1:18" x14ac:dyDescent="0.35">
      <c r="A12" s="7">
        <v>45106</v>
      </c>
      <c r="B12" s="9">
        <v>0.49930555555555556</v>
      </c>
      <c r="C12" s="3">
        <v>3</v>
      </c>
      <c r="D12" s="3">
        <v>-184.69</v>
      </c>
      <c r="G12" s="7">
        <v>45106</v>
      </c>
      <c r="H12" s="9">
        <v>0.50138888888888888</v>
      </c>
      <c r="I12" s="3">
        <v>3</v>
      </c>
      <c r="J12" s="3">
        <v>275.17</v>
      </c>
      <c r="N12" s="14" t="s">
        <v>6</v>
      </c>
      <c r="O12" s="14">
        <f>AVERAGE(O2:O10)</f>
        <v>-966.47111111111133</v>
      </c>
      <c r="P12" s="14">
        <f>AVERAGE(P2:P10)</f>
        <v>449.74351851851856</v>
      </c>
      <c r="R12">
        <f t="shared" si="0"/>
        <v>-1416.2146296296298</v>
      </c>
    </row>
    <row r="13" spans="1:18" x14ac:dyDescent="0.35">
      <c r="A13" s="8">
        <v>45106</v>
      </c>
      <c r="B13" s="10">
        <v>0.55000000000000004</v>
      </c>
      <c r="C13" s="6">
        <v>4</v>
      </c>
      <c r="D13" s="6">
        <v>-1001.29</v>
      </c>
      <c r="G13" s="8">
        <v>45106</v>
      </c>
      <c r="H13" s="10">
        <v>0.55208333333333337</v>
      </c>
      <c r="I13" s="6">
        <v>4</v>
      </c>
      <c r="J13" s="6">
        <v>219.91</v>
      </c>
      <c r="N13" t="s">
        <v>7</v>
      </c>
      <c r="O13">
        <f>MIN(O2:O10)</f>
        <v>-1636.2516666666668</v>
      </c>
      <c r="P13">
        <f>MIN(P2:P10)</f>
        <v>200.43000000000004</v>
      </c>
      <c r="R13" t="s">
        <v>10</v>
      </c>
    </row>
    <row r="14" spans="1:18" x14ac:dyDescent="0.35">
      <c r="A14" s="7">
        <v>45106</v>
      </c>
      <c r="B14" s="9">
        <v>0.56666666666666665</v>
      </c>
      <c r="C14" s="3">
        <v>6</v>
      </c>
      <c r="D14" s="3">
        <v>-643.25</v>
      </c>
      <c r="G14" s="7">
        <v>45106</v>
      </c>
      <c r="H14" s="9">
        <v>0.57013888888888886</v>
      </c>
      <c r="I14" s="3">
        <v>6</v>
      </c>
      <c r="J14" s="3">
        <v>188.73</v>
      </c>
      <c r="N14" t="s">
        <v>8</v>
      </c>
      <c r="O14">
        <f>MAX(O2:O10)</f>
        <v>-405.07333333333332</v>
      </c>
      <c r="P14">
        <f>MAX(P2:P10)</f>
        <v>1137.32</v>
      </c>
    </row>
    <row r="15" spans="1:18" x14ac:dyDescent="0.35">
      <c r="A15" s="8">
        <v>45106</v>
      </c>
      <c r="B15" s="10">
        <v>0.60486111111111107</v>
      </c>
      <c r="C15" s="6">
        <v>5</v>
      </c>
      <c r="D15" s="6">
        <v>-968.55</v>
      </c>
      <c r="G15" s="8">
        <v>45106</v>
      </c>
      <c r="H15" s="10">
        <v>0.60763888888888884</v>
      </c>
      <c r="I15" s="6">
        <v>5</v>
      </c>
      <c r="J15" s="6">
        <v>340.59</v>
      </c>
    </row>
    <row r="16" spans="1:18" x14ac:dyDescent="0.35">
      <c r="A16" s="7">
        <v>45119</v>
      </c>
      <c r="B16" s="9">
        <v>0.38819444444444445</v>
      </c>
      <c r="C16" s="3">
        <v>1</v>
      </c>
      <c r="D16" s="3">
        <v>-1271.8599999999999</v>
      </c>
      <c r="G16" s="7">
        <v>45119</v>
      </c>
      <c r="H16" s="9">
        <v>0.39166666666666666</v>
      </c>
      <c r="I16" s="3">
        <v>1</v>
      </c>
      <c r="J16" s="3">
        <v>578.77</v>
      </c>
    </row>
    <row r="17" spans="1:10" x14ac:dyDescent="0.35">
      <c r="A17" s="8">
        <v>45119</v>
      </c>
      <c r="B17" s="10">
        <v>0.44166666666666665</v>
      </c>
      <c r="C17" s="6">
        <v>2</v>
      </c>
      <c r="D17" s="6">
        <v>-1091.97</v>
      </c>
      <c r="G17" s="8">
        <v>45119</v>
      </c>
      <c r="H17" s="10">
        <v>0.44444444444444442</v>
      </c>
      <c r="I17" s="6">
        <v>2</v>
      </c>
      <c r="J17" s="6">
        <v>1185.4000000000001</v>
      </c>
    </row>
    <row r="18" spans="1:10" x14ac:dyDescent="0.35">
      <c r="A18" s="7">
        <v>45119</v>
      </c>
      <c r="B18" s="9">
        <v>0.45416666666666666</v>
      </c>
      <c r="C18" s="3">
        <v>3</v>
      </c>
      <c r="D18" s="3">
        <v>-568.11</v>
      </c>
      <c r="G18" s="7">
        <v>45119</v>
      </c>
      <c r="H18" s="9">
        <v>0.45694444444444443</v>
      </c>
      <c r="I18" s="3">
        <v>3</v>
      </c>
      <c r="J18" s="3">
        <v>1005.91</v>
      </c>
    </row>
    <row r="19" spans="1:10" x14ac:dyDescent="0.35">
      <c r="A19" s="8">
        <v>45119</v>
      </c>
      <c r="B19" s="10">
        <v>0.51180555555555551</v>
      </c>
      <c r="C19" s="6">
        <v>4</v>
      </c>
      <c r="D19" s="6">
        <v>-1419.67</v>
      </c>
      <c r="G19" s="8">
        <v>45119</v>
      </c>
      <c r="H19" s="10">
        <v>0.51458333333333328</v>
      </c>
      <c r="I19" s="6">
        <v>4</v>
      </c>
      <c r="J19" s="6">
        <v>1352.11</v>
      </c>
    </row>
    <row r="20" spans="1:10" x14ac:dyDescent="0.35">
      <c r="A20" s="7">
        <v>45119</v>
      </c>
      <c r="B20" s="9">
        <v>0.53125</v>
      </c>
      <c r="C20" s="3">
        <v>6</v>
      </c>
      <c r="D20" s="3">
        <v>-1543.53</v>
      </c>
      <c r="G20" s="7">
        <v>45119</v>
      </c>
      <c r="H20" s="9">
        <v>0.53402777777777777</v>
      </c>
      <c r="I20" s="3">
        <v>6</v>
      </c>
      <c r="J20" s="3">
        <v>1154.76</v>
      </c>
    </row>
    <row r="21" spans="1:10" x14ac:dyDescent="0.35">
      <c r="A21" s="8">
        <v>45119</v>
      </c>
      <c r="B21" s="10">
        <v>0.57152777777777775</v>
      </c>
      <c r="C21" s="6">
        <v>5</v>
      </c>
      <c r="D21" s="6">
        <v>-1056.8699999999999</v>
      </c>
      <c r="G21" s="8">
        <v>45119</v>
      </c>
      <c r="H21" s="10">
        <v>0.57430555555555551</v>
      </c>
      <c r="I21" s="6">
        <v>5</v>
      </c>
      <c r="J21" s="6">
        <v>1546.97</v>
      </c>
    </row>
    <row r="22" spans="1:10" x14ac:dyDescent="0.35">
      <c r="A22" s="7">
        <v>45133</v>
      </c>
      <c r="B22" s="9">
        <v>0.49166666666666664</v>
      </c>
      <c r="C22" s="3">
        <v>1</v>
      </c>
      <c r="D22" s="3">
        <v>-1517.31</v>
      </c>
      <c r="G22" s="7">
        <v>45133</v>
      </c>
      <c r="H22" s="9">
        <v>0.49444444444444446</v>
      </c>
      <c r="I22" s="3">
        <v>1</v>
      </c>
      <c r="J22" s="3">
        <v>242.68</v>
      </c>
    </row>
    <row r="23" spans="1:10" x14ac:dyDescent="0.35">
      <c r="A23" s="8">
        <v>45133</v>
      </c>
      <c r="B23" s="10">
        <v>0.53402777777777777</v>
      </c>
      <c r="C23" s="6">
        <v>2</v>
      </c>
      <c r="D23" s="6">
        <v>-2045.9</v>
      </c>
      <c r="G23" s="8">
        <v>45133</v>
      </c>
      <c r="H23" s="10">
        <v>0.53680555555555554</v>
      </c>
      <c r="I23" s="6">
        <v>2</v>
      </c>
      <c r="J23" s="6">
        <v>467.02</v>
      </c>
    </row>
    <row r="24" spans="1:10" x14ac:dyDescent="0.35">
      <c r="A24" s="7">
        <v>45133</v>
      </c>
      <c r="B24" s="9">
        <v>0.5444444444444444</v>
      </c>
      <c r="C24" s="3">
        <v>3</v>
      </c>
      <c r="D24" s="3">
        <v>-675.85</v>
      </c>
      <c r="G24" s="7">
        <v>45133</v>
      </c>
      <c r="H24" s="9">
        <v>0.54652777777777772</v>
      </c>
      <c r="I24" s="3">
        <v>3</v>
      </c>
      <c r="J24" s="3">
        <v>470.91</v>
      </c>
    </row>
    <row r="25" spans="1:10" x14ac:dyDescent="0.35">
      <c r="A25" s="8">
        <v>45133</v>
      </c>
      <c r="B25" s="10">
        <v>0.59097222222222223</v>
      </c>
      <c r="C25" s="6">
        <v>4</v>
      </c>
      <c r="D25" s="6">
        <v>-1218.99</v>
      </c>
      <c r="G25" s="8">
        <v>45133</v>
      </c>
      <c r="H25" s="10">
        <v>0.59375</v>
      </c>
      <c r="I25" s="6">
        <v>4</v>
      </c>
      <c r="J25" s="6">
        <v>611.29999999999995</v>
      </c>
    </row>
    <row r="26" spans="1:10" x14ac:dyDescent="0.35">
      <c r="A26" s="7">
        <v>45133</v>
      </c>
      <c r="B26" s="9">
        <v>0.60624999999999996</v>
      </c>
      <c r="C26" s="3">
        <v>6</v>
      </c>
      <c r="D26" s="3">
        <v>-1485.25</v>
      </c>
      <c r="G26" s="7">
        <v>45133</v>
      </c>
      <c r="H26" s="9">
        <v>0.60833333333333328</v>
      </c>
      <c r="I26" s="3">
        <v>6</v>
      </c>
      <c r="J26" s="3">
        <v>355.07</v>
      </c>
    </row>
    <row r="27" spans="1:10" x14ac:dyDescent="0.35">
      <c r="A27" s="8">
        <v>45133</v>
      </c>
      <c r="B27" s="10">
        <v>0.6743055555555556</v>
      </c>
      <c r="C27" s="6">
        <v>5</v>
      </c>
      <c r="D27" s="6">
        <v>-2874.21</v>
      </c>
      <c r="G27" s="8">
        <v>45133</v>
      </c>
      <c r="H27" s="10">
        <v>0.67638888888888893</v>
      </c>
      <c r="I27" s="6">
        <v>5</v>
      </c>
      <c r="J27" s="6">
        <v>495.23</v>
      </c>
    </row>
    <row r="28" spans="1:10" x14ac:dyDescent="0.35">
      <c r="A28" s="7">
        <v>45140</v>
      </c>
      <c r="B28" s="9">
        <v>0.41458333333333336</v>
      </c>
      <c r="C28" s="3">
        <v>1</v>
      </c>
      <c r="D28" s="3">
        <v>-268.42</v>
      </c>
      <c r="G28" s="7">
        <v>45140</v>
      </c>
      <c r="H28" s="9">
        <v>0.41736111111111113</v>
      </c>
      <c r="I28" s="3">
        <v>1</v>
      </c>
      <c r="J28" s="3">
        <v>305.26</v>
      </c>
    </row>
    <row r="29" spans="1:10" x14ac:dyDescent="0.35">
      <c r="A29" s="8">
        <v>45140</v>
      </c>
      <c r="B29" s="10">
        <v>0.4548611111111111</v>
      </c>
      <c r="C29" s="6">
        <v>2</v>
      </c>
      <c r="D29" s="6">
        <v>-565.71</v>
      </c>
      <c r="G29" s="8">
        <v>45140</v>
      </c>
      <c r="H29" s="10">
        <v>0.45694444444444443</v>
      </c>
      <c r="I29" s="6">
        <v>2</v>
      </c>
      <c r="J29" s="6">
        <v>342.31</v>
      </c>
    </row>
    <row r="30" spans="1:10" x14ac:dyDescent="0.35">
      <c r="A30" s="7">
        <v>45140</v>
      </c>
      <c r="B30" s="9">
        <v>0.46458333333333335</v>
      </c>
      <c r="C30" s="3">
        <v>3</v>
      </c>
      <c r="D30" s="3">
        <v>-51.16</v>
      </c>
      <c r="G30" s="7">
        <v>45140</v>
      </c>
      <c r="H30" s="9">
        <v>0.46666666666666667</v>
      </c>
      <c r="I30" s="3">
        <v>3</v>
      </c>
      <c r="J30" s="3">
        <v>485.4</v>
      </c>
    </row>
    <row r="31" spans="1:10" x14ac:dyDescent="0.35">
      <c r="A31" s="8">
        <v>45140</v>
      </c>
      <c r="B31" s="10">
        <v>0.5131944444444444</v>
      </c>
      <c r="C31" s="6">
        <v>4</v>
      </c>
      <c r="D31" s="6">
        <v>-1571.49</v>
      </c>
      <c r="G31" s="8">
        <v>45140</v>
      </c>
      <c r="H31" s="10">
        <v>0.51597222222222228</v>
      </c>
      <c r="I31" s="6">
        <v>4</v>
      </c>
      <c r="J31" s="6">
        <v>324.58999999999997</v>
      </c>
    </row>
    <row r="32" spans="1:10" x14ac:dyDescent="0.35">
      <c r="A32" s="7">
        <v>45140</v>
      </c>
      <c r="B32" s="9">
        <v>0.57708333333333328</v>
      </c>
      <c r="C32" s="3">
        <v>6</v>
      </c>
      <c r="D32" s="3">
        <v>-1612.11</v>
      </c>
      <c r="G32" s="7">
        <v>45140</v>
      </c>
      <c r="H32" s="9">
        <v>0.57986111111111116</v>
      </c>
      <c r="I32" s="3">
        <v>6</v>
      </c>
      <c r="J32" s="3">
        <v>261.18</v>
      </c>
    </row>
    <row r="33" spans="1:10" x14ac:dyDescent="0.35">
      <c r="A33" s="8">
        <v>45140</v>
      </c>
      <c r="B33" s="10">
        <v>0.60902777777777772</v>
      </c>
      <c r="C33" s="6">
        <v>5</v>
      </c>
      <c r="D33" s="6">
        <v>-1882.94</v>
      </c>
      <c r="G33" s="8">
        <v>45140</v>
      </c>
      <c r="H33" s="10">
        <v>0.61111111111111116</v>
      </c>
      <c r="I33" s="6">
        <v>5</v>
      </c>
      <c r="J33" s="6">
        <v>373.91</v>
      </c>
    </row>
    <row r="34" spans="1:10" x14ac:dyDescent="0.35">
      <c r="A34" s="7">
        <v>45149</v>
      </c>
      <c r="B34" s="9">
        <v>0.46805555555555556</v>
      </c>
      <c r="C34" s="3">
        <v>1</v>
      </c>
      <c r="D34" s="3">
        <v>1273.8800000000001</v>
      </c>
      <c r="G34" s="7">
        <v>45149</v>
      </c>
      <c r="H34" s="9">
        <v>0.51249999999999996</v>
      </c>
      <c r="I34" s="3">
        <v>2</v>
      </c>
      <c r="J34" s="3">
        <v>454.09</v>
      </c>
    </row>
    <row r="35" spans="1:10" x14ac:dyDescent="0.35">
      <c r="A35" s="8">
        <v>45149</v>
      </c>
      <c r="B35" s="10">
        <v>0.47083333333333333</v>
      </c>
      <c r="C35" s="6">
        <v>1</v>
      </c>
      <c r="D35" s="6">
        <v>-1407.44</v>
      </c>
      <c r="G35" s="8">
        <v>45149</v>
      </c>
      <c r="H35" s="10">
        <v>0.5229166666666667</v>
      </c>
      <c r="I35" s="6">
        <v>3</v>
      </c>
      <c r="J35" s="6">
        <v>305.27</v>
      </c>
    </row>
    <row r="36" spans="1:10" x14ac:dyDescent="0.35">
      <c r="A36" s="7">
        <v>45149</v>
      </c>
      <c r="B36" s="9">
        <v>0.51527777777777772</v>
      </c>
      <c r="C36" s="3">
        <v>2</v>
      </c>
      <c r="D36" s="3">
        <v>-1963.92</v>
      </c>
      <c r="G36" s="7">
        <v>45149</v>
      </c>
      <c r="H36" s="9">
        <v>0.56805555555555554</v>
      </c>
      <c r="I36" s="3">
        <v>4</v>
      </c>
      <c r="J36" s="3">
        <v>618.33000000000004</v>
      </c>
    </row>
    <row r="37" spans="1:10" x14ac:dyDescent="0.35">
      <c r="A37" s="8">
        <v>45149</v>
      </c>
      <c r="B37" s="10">
        <v>0.52569444444444446</v>
      </c>
      <c r="C37" s="6">
        <v>3</v>
      </c>
      <c r="D37" s="6">
        <v>-789.27</v>
      </c>
      <c r="G37" s="8">
        <v>45149</v>
      </c>
      <c r="H37" s="10">
        <v>0.58402777777777781</v>
      </c>
      <c r="I37" s="6">
        <v>6</v>
      </c>
      <c r="J37" s="6">
        <v>340.14</v>
      </c>
    </row>
    <row r="38" spans="1:10" x14ac:dyDescent="0.35">
      <c r="A38" s="7">
        <v>45149</v>
      </c>
      <c r="B38" s="9">
        <v>0.57013888888888886</v>
      </c>
      <c r="C38" s="3">
        <v>4</v>
      </c>
      <c r="D38" s="3">
        <v>-1197.22</v>
      </c>
      <c r="G38" s="7">
        <v>45149</v>
      </c>
      <c r="H38" s="9">
        <v>0.61805555555555558</v>
      </c>
      <c r="I38" s="3">
        <v>5</v>
      </c>
      <c r="J38" s="3">
        <v>401.59</v>
      </c>
    </row>
    <row r="39" spans="1:10" x14ac:dyDescent="0.35">
      <c r="A39" s="8">
        <v>45149</v>
      </c>
      <c r="B39" s="10">
        <v>0.58680555555555558</v>
      </c>
      <c r="C39" s="6">
        <v>6</v>
      </c>
      <c r="D39" s="6">
        <v>-1800.69</v>
      </c>
      <c r="G39" s="8">
        <v>45153</v>
      </c>
      <c r="H39" s="10">
        <v>0.42222222222222222</v>
      </c>
      <c r="I39" s="6">
        <v>2</v>
      </c>
      <c r="J39" s="6">
        <v>359.05</v>
      </c>
    </row>
    <row r="40" spans="1:10" x14ac:dyDescent="0.35">
      <c r="A40" s="7">
        <v>45149</v>
      </c>
      <c r="B40" s="9">
        <v>0.62083333333333335</v>
      </c>
      <c r="C40" s="3">
        <v>5</v>
      </c>
      <c r="D40" s="3">
        <v>-2580.44</v>
      </c>
      <c r="G40" s="7">
        <v>45153</v>
      </c>
      <c r="H40" s="9">
        <v>0.43541666666666667</v>
      </c>
      <c r="I40" s="3">
        <v>3</v>
      </c>
      <c r="J40" s="3">
        <v>376.44</v>
      </c>
    </row>
    <row r="41" spans="1:10" x14ac:dyDescent="0.35">
      <c r="A41" s="8">
        <v>45153</v>
      </c>
      <c r="B41" s="10">
        <v>0.42499999999999999</v>
      </c>
      <c r="C41" s="6">
        <v>2</v>
      </c>
      <c r="D41" s="6">
        <v>-1673.73</v>
      </c>
      <c r="G41" s="8">
        <v>45153</v>
      </c>
      <c r="H41" s="10">
        <v>0.4861111111111111</v>
      </c>
      <c r="I41" s="6">
        <v>4</v>
      </c>
      <c r="J41" s="6">
        <v>574.95000000000005</v>
      </c>
    </row>
    <row r="42" spans="1:10" x14ac:dyDescent="0.35">
      <c r="A42" s="7">
        <v>45153</v>
      </c>
      <c r="B42" s="9">
        <v>0.4375</v>
      </c>
      <c r="C42" s="3">
        <v>3</v>
      </c>
      <c r="D42" s="3">
        <v>-638.39</v>
      </c>
      <c r="G42" s="7">
        <v>45160</v>
      </c>
      <c r="H42" s="9">
        <v>0.41736111111111113</v>
      </c>
      <c r="I42" s="3">
        <v>1</v>
      </c>
      <c r="J42" s="3">
        <v>293.89</v>
      </c>
    </row>
    <row r="43" spans="1:10" x14ac:dyDescent="0.35">
      <c r="A43" s="8">
        <v>45153</v>
      </c>
      <c r="B43" s="10">
        <v>0.48819444444444443</v>
      </c>
      <c r="C43" s="6">
        <v>4</v>
      </c>
      <c r="D43" s="6">
        <v>-1238.33</v>
      </c>
      <c r="G43" s="8">
        <v>45160</v>
      </c>
      <c r="H43" s="10">
        <v>0.46180555555555558</v>
      </c>
      <c r="I43" s="6">
        <v>2</v>
      </c>
      <c r="J43" s="6">
        <v>332.88</v>
      </c>
    </row>
    <row r="44" spans="1:10" x14ac:dyDescent="0.35">
      <c r="A44" s="7">
        <v>45160</v>
      </c>
      <c r="B44" s="9">
        <v>0.41458333333333336</v>
      </c>
      <c r="C44" s="3">
        <v>1</v>
      </c>
      <c r="D44" s="3">
        <v>-510.19</v>
      </c>
      <c r="G44" s="7">
        <v>45160</v>
      </c>
      <c r="H44" s="9">
        <v>0.47499999999999998</v>
      </c>
      <c r="I44" s="3">
        <v>3</v>
      </c>
      <c r="J44" s="3">
        <v>482.42</v>
      </c>
    </row>
    <row r="45" spans="1:10" x14ac:dyDescent="0.35">
      <c r="A45" s="8">
        <v>45160</v>
      </c>
      <c r="B45" s="10">
        <v>0.45902777777777776</v>
      </c>
      <c r="C45" s="6">
        <v>2</v>
      </c>
      <c r="D45" s="6">
        <v>-242.42</v>
      </c>
      <c r="G45" s="8">
        <v>45160</v>
      </c>
      <c r="H45" s="10">
        <v>0.56874999999999998</v>
      </c>
      <c r="I45" s="6">
        <v>4</v>
      </c>
      <c r="J45" s="6">
        <v>457.02</v>
      </c>
    </row>
    <row r="46" spans="1:10" x14ac:dyDescent="0.35">
      <c r="A46" s="7">
        <v>45160</v>
      </c>
      <c r="B46" s="9">
        <v>0.47222222222222221</v>
      </c>
      <c r="C46" s="3">
        <v>3</v>
      </c>
      <c r="D46" s="3">
        <v>-108.71</v>
      </c>
      <c r="G46" s="7">
        <v>45160</v>
      </c>
      <c r="H46" s="9">
        <v>0.5854166666666667</v>
      </c>
      <c r="I46" s="3">
        <v>6</v>
      </c>
      <c r="J46" s="3">
        <v>404.44</v>
      </c>
    </row>
    <row r="47" spans="1:10" x14ac:dyDescent="0.35">
      <c r="A47" s="8">
        <v>45160</v>
      </c>
      <c r="B47" s="10">
        <v>0.56597222222222221</v>
      </c>
      <c r="C47" s="6">
        <v>4</v>
      </c>
      <c r="D47" s="6">
        <v>-1050.57</v>
      </c>
      <c r="G47" s="8">
        <v>45160</v>
      </c>
      <c r="H47" s="10">
        <v>0.62430555555555556</v>
      </c>
      <c r="I47" s="6">
        <v>5</v>
      </c>
      <c r="J47" s="6">
        <v>523.88</v>
      </c>
    </row>
    <row r="48" spans="1:10" x14ac:dyDescent="0.35">
      <c r="A48" s="7">
        <v>45160</v>
      </c>
      <c r="B48" s="9">
        <v>0.58263888888888893</v>
      </c>
      <c r="C48" s="3">
        <v>6</v>
      </c>
      <c r="D48" s="3">
        <v>-1410.1</v>
      </c>
      <c r="J48" s="3"/>
    </row>
    <row r="49" spans="1:10" x14ac:dyDescent="0.35">
      <c r="A49" s="8">
        <v>45160</v>
      </c>
      <c r="B49" s="10">
        <v>0.62152777777777779</v>
      </c>
      <c r="C49" s="6">
        <v>5</v>
      </c>
      <c r="D49" s="6">
        <v>-568.34</v>
      </c>
      <c r="J49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Sammenligningsgrafer</vt:lpstr>
      <vt:lpstr>Larveudbrud</vt:lpstr>
      <vt:lpstr>2011</vt:lpstr>
      <vt:lpstr>2012</vt:lpstr>
      <vt:lpstr>2013</vt:lpstr>
      <vt:lpstr>2020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Celine Hannemann Madsen</dc:creator>
  <cp:lastModifiedBy>Celine Hannemann Madsen</cp:lastModifiedBy>
  <dcterms:created xsi:type="dcterms:W3CDTF">2024-09-04T06:50:48Z</dcterms:created>
  <dcterms:modified xsi:type="dcterms:W3CDTF">2024-11-21T13:29:37Z</dcterms:modified>
</cp:coreProperties>
</file>